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UMOS0104.RUBY.DRTRUS.RU\Data4\RA\ERS\sustainability_ERS\Sustainability targets\X5\2025\2025 ОЦП\6. Рабочая документация\Анкета\"/>
    </mc:Choice>
  </mc:AlternateContent>
  <bookViews>
    <workbookView xWindow="-110" yWindow="-110" windowWidth="23260" windowHeight="12460" tabRatio="701" activeTab="1"/>
  </bookViews>
  <sheets>
    <sheet name="ESG" sheetId="25" r:id="rId1"/>
    <sheet name="Качество и безопасность продукц" sheetId="26" r:id="rId2"/>
    <sheet name="Пример расчета оценки" sheetId="8" state="hidden" r:id="rId3"/>
    <sheet name="Тех. лист" sheetId="16" state="hidden" r:id="rId4"/>
  </sheets>
  <definedNames>
    <definedName name="_xlnm._FilterDatabase" localSheetId="0" hidden="1">ESG!$B$2:$K$26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6" l="1"/>
  <c r="F125" i="16"/>
  <c r="E125" i="16"/>
  <c r="D125" i="16"/>
  <c r="F124" i="16"/>
  <c r="E124" i="16"/>
  <c r="D124" i="16"/>
  <c r="G123" i="16"/>
  <c r="F123" i="16"/>
  <c r="E123" i="16"/>
  <c r="D123" i="16"/>
  <c r="F122" i="16"/>
  <c r="E122" i="16"/>
  <c r="D122" i="16"/>
  <c r="G121" i="16"/>
  <c r="F121" i="16"/>
  <c r="E121" i="16"/>
  <c r="D121" i="16"/>
  <c r="E119" i="16"/>
  <c r="D119" i="16"/>
  <c r="F118" i="16"/>
  <c r="E118" i="16"/>
  <c r="D118" i="16"/>
  <c r="G117" i="16"/>
  <c r="F117" i="16"/>
  <c r="E117" i="16"/>
  <c r="D117" i="16"/>
  <c r="G116" i="16"/>
  <c r="F116" i="16"/>
  <c r="E116" i="16"/>
  <c r="D116" i="16"/>
  <c r="F115" i="16"/>
  <c r="E115" i="16"/>
  <c r="D115" i="16"/>
  <c r="E113" i="16"/>
  <c r="D113" i="16"/>
  <c r="G112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G101" i="16"/>
  <c r="F101" i="16"/>
  <c r="E101" i="16"/>
  <c r="D101" i="16"/>
  <c r="F98" i="16"/>
  <c r="E98" i="16"/>
  <c r="D98" i="16"/>
  <c r="G97" i="16"/>
  <c r="F97" i="16"/>
  <c r="E97" i="16"/>
  <c r="D97" i="16"/>
  <c r="F96" i="16"/>
  <c r="E96" i="16"/>
  <c r="D96" i="16"/>
  <c r="E95" i="16"/>
  <c r="D95" i="16"/>
  <c r="F94" i="16"/>
  <c r="E94" i="16"/>
  <c r="D94" i="16"/>
  <c r="F93" i="16"/>
  <c r="E93" i="16"/>
  <c r="D93" i="16"/>
  <c r="F92" i="16"/>
  <c r="E92" i="16"/>
  <c r="D92" i="16"/>
  <c r="F87" i="16"/>
  <c r="E87" i="16"/>
  <c r="D87" i="16"/>
  <c r="E86" i="16"/>
  <c r="D86" i="16"/>
  <c r="F85" i="16"/>
  <c r="E85" i="16"/>
  <c r="D85" i="16"/>
  <c r="F84" i="16"/>
  <c r="E84" i="16"/>
  <c r="D84" i="16"/>
  <c r="E82" i="16"/>
  <c r="D82" i="16"/>
  <c r="E81" i="16"/>
  <c r="D81" i="16"/>
  <c r="E80" i="16"/>
  <c r="D80" i="16"/>
  <c r="E79" i="16"/>
  <c r="D79" i="16"/>
  <c r="E77" i="16"/>
  <c r="D77" i="16"/>
  <c r="E76" i="16"/>
  <c r="D76" i="16"/>
  <c r="F74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F67" i="16"/>
  <c r="E67" i="16"/>
  <c r="D67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G58" i="16"/>
  <c r="F58" i="16"/>
  <c r="E58" i="16"/>
  <c r="D58" i="16"/>
  <c r="G57" i="16"/>
  <c r="F57" i="16"/>
  <c r="E57" i="16"/>
  <c r="D57" i="16"/>
  <c r="F55" i="16"/>
  <c r="E55" i="16"/>
  <c r="D55" i="16"/>
  <c r="G54" i="16"/>
  <c r="F54" i="16"/>
  <c r="E54" i="16"/>
  <c r="D54" i="16"/>
  <c r="F52" i="16"/>
  <c r="E52" i="16"/>
  <c r="D52" i="16"/>
  <c r="F51" i="16"/>
  <c r="E51" i="16"/>
  <c r="D51" i="16"/>
  <c r="G50" i="16"/>
  <c r="F50" i="16"/>
  <c r="E50" i="16"/>
  <c r="D50" i="16"/>
  <c r="F49" i="16"/>
  <c r="E49" i="16"/>
  <c r="D49" i="16"/>
  <c r="F43" i="16"/>
  <c r="E43" i="16"/>
  <c r="D43" i="16"/>
  <c r="F42" i="16"/>
  <c r="E42" i="16"/>
  <c r="D42" i="16"/>
  <c r="F41" i="16"/>
  <c r="E41" i="16"/>
  <c r="D41" i="16"/>
  <c r="F40" i="16"/>
  <c r="E40" i="16"/>
  <c r="D40" i="16"/>
  <c r="G39" i="16"/>
  <c r="F39" i="16"/>
  <c r="E39" i="16"/>
  <c r="D39" i="16"/>
  <c r="G38" i="16"/>
  <c r="F38" i="16"/>
  <c r="E38" i="16"/>
  <c r="D38" i="16"/>
  <c r="G37" i="16"/>
  <c r="F37" i="16"/>
  <c r="E37" i="16"/>
  <c r="D37" i="16"/>
  <c r="F35" i="16"/>
  <c r="E35" i="16"/>
  <c r="D35" i="16"/>
  <c r="E29" i="16"/>
  <c r="D29" i="16"/>
  <c r="G28" i="16"/>
  <c r="F28" i="16"/>
  <c r="E28" i="16"/>
  <c r="D28" i="16"/>
  <c r="E27" i="16"/>
  <c r="D27" i="16"/>
  <c r="G26" i="16"/>
  <c r="F26" i="16"/>
  <c r="E26" i="16"/>
  <c r="D26" i="16"/>
  <c r="E25" i="16"/>
  <c r="D25" i="16"/>
  <c r="E24" i="16"/>
  <c r="D24" i="16"/>
  <c r="E23" i="16"/>
  <c r="D23" i="16"/>
  <c r="E22" i="16"/>
  <c r="D22" i="16"/>
  <c r="F20" i="16"/>
  <c r="E20" i="16"/>
  <c r="D20" i="16"/>
  <c r="F19" i="16"/>
  <c r="E19" i="16"/>
  <c r="D19" i="16"/>
  <c r="F18" i="16"/>
  <c r="E18" i="16"/>
  <c r="D18" i="16"/>
  <c r="F17" i="16"/>
  <c r="E17" i="16"/>
  <c r="D17" i="16"/>
  <c r="F16" i="16"/>
  <c r="E16" i="16"/>
  <c r="D16" i="16"/>
  <c r="F14" i="16"/>
  <c r="E14" i="16"/>
  <c r="D14" i="16"/>
  <c r="F13" i="16"/>
  <c r="E13" i="16"/>
  <c r="D13" i="16"/>
  <c r="F12" i="16"/>
  <c r="E12" i="16"/>
  <c r="D12" i="16"/>
  <c r="F11" i="16"/>
  <c r="E11" i="16"/>
  <c r="D11" i="16"/>
  <c r="F10" i="16"/>
  <c r="E10" i="16"/>
  <c r="D10" i="16"/>
  <c r="G8" i="16"/>
  <c r="F8" i="16"/>
  <c r="E8" i="16"/>
  <c r="D8" i="16"/>
  <c r="F7" i="16"/>
  <c r="E7" i="16"/>
  <c r="D7" i="16"/>
  <c r="R16" i="8"/>
  <c r="O16" i="8"/>
  <c r="T16" i="8" s="1"/>
  <c r="R15" i="8"/>
  <c r="O15" i="8"/>
  <c r="T15" i="8" s="1"/>
  <c r="R14" i="8"/>
  <c r="O14" i="8"/>
  <c r="T14" i="8" s="1"/>
  <c r="R13" i="8"/>
  <c r="O13" i="8"/>
  <c r="T13" i="8" s="1"/>
  <c r="R12" i="8"/>
  <c r="S12" i="8" s="1"/>
  <c r="O12" i="8"/>
  <c r="T12" i="8"/>
  <c r="R11" i="8"/>
  <c r="O11" i="8"/>
  <c r="T11" i="8" s="1"/>
  <c r="R10" i="8"/>
  <c r="O10" i="8"/>
  <c r="T10" i="8" s="1"/>
  <c r="R9" i="8"/>
  <c r="S9" i="8" s="1"/>
  <c r="R6" i="8"/>
  <c r="R7" i="8"/>
  <c r="R8" i="8"/>
  <c r="O9" i="8"/>
  <c r="T9" i="8"/>
  <c r="O8" i="8"/>
  <c r="T8" i="8"/>
  <c r="O7" i="8"/>
  <c r="T7" i="8"/>
  <c r="O6" i="8"/>
  <c r="T6" i="8" s="1"/>
  <c r="R5" i="8"/>
  <c r="R4" i="8"/>
  <c r="O4" i="8"/>
  <c r="T4" i="8"/>
  <c r="S14" i="8" l="1"/>
  <c r="S5" i="8"/>
  <c r="S15" i="8"/>
  <c r="S16" i="8"/>
  <c r="S13" i="8"/>
  <c r="S4" i="8"/>
  <c r="S8" i="8"/>
  <c r="S6" i="8"/>
  <c r="T5" i="8"/>
  <c r="T3" i="8" s="1"/>
  <c r="S7" i="8"/>
  <c r="S10" i="8"/>
  <c r="S11" i="8"/>
</calcChain>
</file>

<file path=xl/comments1.xml><?xml version="1.0" encoding="utf-8"?>
<comments xmlns="http://schemas.openxmlformats.org/spreadsheetml/2006/main">
  <authors>
    <author>Dunaev Anton</author>
  </authors>
  <commentList>
    <comment ref="O2" authorId="0" shapeId="0">
      <text>
        <r>
          <rPr>
            <b/>
            <sz val="9"/>
            <color indexed="81"/>
            <rFont val="Tahoma"/>
            <family val="2"/>
            <charset val="204"/>
          </rPr>
          <t>Dunaev Anton:</t>
        </r>
        <r>
          <rPr>
            <sz val="9"/>
            <color indexed="81"/>
            <rFont val="Tahoma"/>
            <family val="2"/>
            <charset val="204"/>
          </rPr>
          <t xml:space="preserve">
технический столбец</t>
        </r>
      </text>
    </comment>
    <comment ref="R2" authorId="0" shapeId="0">
      <text>
        <r>
          <rPr>
            <b/>
            <sz val="9"/>
            <color indexed="81"/>
            <rFont val="Tahoma"/>
            <family val="2"/>
            <charset val="204"/>
          </rPr>
          <t>Dunaev Anton:</t>
        </r>
        <r>
          <rPr>
            <sz val="9"/>
            <color indexed="81"/>
            <rFont val="Tahoma"/>
            <family val="2"/>
            <charset val="204"/>
          </rPr>
          <t xml:space="preserve">
технический столбец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204"/>
          </rPr>
          <t>Dunaev Anton:</t>
        </r>
        <r>
          <rPr>
            <sz val="9"/>
            <color indexed="81"/>
            <rFont val="Tahoma"/>
            <family val="2"/>
            <charset val="204"/>
          </rPr>
          <t xml:space="preserve">
занчимость внутри критерия 2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04"/>
          </rPr>
          <t>Dunaev Anton:</t>
        </r>
        <r>
          <rPr>
            <sz val="9"/>
            <color indexed="81"/>
            <rFont val="Tahoma"/>
            <family val="2"/>
            <charset val="204"/>
          </rPr>
          <t xml:space="preserve">
Вес 0%, так как для илюстрации выбран ответ "не применимо"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  <charset val="204"/>
          </rPr>
          <t>Dunaev Anton:</t>
        </r>
        <r>
          <rPr>
            <sz val="9"/>
            <color indexed="81"/>
            <rFont val="Tahoma"/>
            <family val="2"/>
            <charset val="204"/>
          </rPr>
          <t xml:space="preserve">
Вес 0%, так как для илюстрации выбран ответ "не применимо"</t>
        </r>
      </text>
    </comment>
  </commentList>
</comments>
</file>

<file path=xl/sharedStrings.xml><?xml version="1.0" encoding="utf-8"?>
<sst xmlns="http://schemas.openxmlformats.org/spreadsheetml/2006/main" count="485" uniqueCount="284">
  <si>
    <t>№</t>
  </si>
  <si>
    <t>Критерий</t>
  </si>
  <si>
    <t>Вопрос</t>
  </si>
  <si>
    <t>Вариант ответа 1</t>
  </si>
  <si>
    <t>Вариант ответа 2</t>
  </si>
  <si>
    <t>Подтверждающие документы</t>
  </si>
  <si>
    <t>Вариант ответа 3</t>
  </si>
  <si>
    <t>Обоснование выбора критерия</t>
  </si>
  <si>
    <t>Наличие ответственного лица по вопросам этики и противодействия коррупции</t>
  </si>
  <si>
    <t>Назначено ли в Компании ответственное лицо по вопросам этики и противодействия коррупции?</t>
  </si>
  <si>
    <t>Нет</t>
  </si>
  <si>
    <t xml:space="preserve">Функции возложены на другие подразделения </t>
  </si>
  <si>
    <t>- Приказ о распределении полномочий
- Должностные инструкции / Положение о подразделении</t>
  </si>
  <si>
    <t>Назначено отдельное ответственное лицо</t>
  </si>
  <si>
    <t xml:space="preserve">- Приказ о назначении ответственного лица
- Должностная инструкция ответственного лица
</t>
  </si>
  <si>
    <t>Приняты ли в Компании следующие документы?</t>
  </si>
  <si>
    <t>2.1</t>
  </si>
  <si>
    <t>Принят, но не опубликован</t>
  </si>
  <si>
    <t>Кодекс этики с приказом об утверждении</t>
  </si>
  <si>
    <t>2.2</t>
  </si>
  <si>
    <t>Принята, но не опубликована</t>
  </si>
  <si>
    <t>Политика по противодействию коррупции с приказом об утверждении</t>
  </si>
  <si>
    <t>2.3</t>
  </si>
  <si>
    <t>Принято, но не опубликовано</t>
  </si>
  <si>
    <t>Положение по управлению конфликтом интересов с приказом об утверждении</t>
  </si>
  <si>
    <t>2.4</t>
  </si>
  <si>
    <t>Положение о Горячей линии с приказом об утверждении</t>
  </si>
  <si>
    <t>Наличие анонимной горячей линии</t>
  </si>
  <si>
    <t xml:space="preserve">Да, действует неанонимный канал
</t>
  </si>
  <si>
    <t>Да, действует анонимный канал</t>
  </si>
  <si>
    <t>Управление конфликтом интересов</t>
  </si>
  <si>
    <t>Внедрены ли в Компании процедуры по выявлению и урегулированию конфликта интересов (например, при найме, в рамках регулярного декларирования, проверок и т.д.)?</t>
  </si>
  <si>
    <t>Положение об управлении конфликтом интересов с приказом о его утверждении</t>
  </si>
  <si>
    <t>Выявление конфликта интересов осуществляется при найме на работу</t>
  </si>
  <si>
    <t>Выявление конфликта интересов осуществляется также в рамках ежегодного декларирования сотрудников (для рисковых должностей)</t>
  </si>
  <si>
    <t>Наличие в составе бенефициаров и органов управления лиц, которые привлекались к ответственности за коррупционные нарушения или экономические преступления за последние 5 лет</t>
  </si>
  <si>
    <t>Да</t>
  </si>
  <si>
    <t>Проверяется по открытым источникам</t>
  </si>
  <si>
    <t>Наличие требований к контрагентам в сфере этики и противодействия коррупции</t>
  </si>
  <si>
    <t>Компания проводит периодическое антикоррупционное обучение для рисковых контрагентов</t>
  </si>
  <si>
    <t>Проверки контрагентов на благонадежность и коррупционные риски</t>
  </si>
  <si>
    <t>Проводит ли Компания проверку контрагентов на благонадежность и на наличие коррупционных рисков?</t>
  </si>
  <si>
    <t>Да, в рамках проверок проверяется благонадежность контрагента</t>
  </si>
  <si>
    <t>- Положение о проверке контрагентов с приказом о его утверждении</t>
  </si>
  <si>
    <t>Да, в рамках проверок проверяется благонадежность контрагента, коррупционные риски, аффилированность с сотрудниками и другими участниками закупки</t>
  </si>
  <si>
    <t>Обучение сотрудников по вопросам этики и антикоррупции</t>
  </si>
  <si>
    <t>Проводится ли обучение сотрудников по вопросам деловой этики и противодействия коррупции?</t>
  </si>
  <si>
    <t xml:space="preserve">Документ об ознакомлении сотрудников с политикой Компании в сфере этики и антикоррупции </t>
  </si>
  <si>
    <t>Да, проводится обучение сотрудников по вопросам этики и антикоррупции</t>
  </si>
  <si>
    <t>- Списки участников обучения по вопросам этики и противодействия коррупции (с указанием должностей и отделов участников, а также темы и даты обучения)
- Внутренние документы, регулирующие периодичность и подходы к антикоррупционному обучению</t>
  </si>
  <si>
    <t>Управление коррупционными рисками</t>
  </si>
  <si>
    <t>Какие меры предпринимает Компания для управления коррупционными рисками?</t>
  </si>
  <si>
    <t>Меры не предпринимаются</t>
  </si>
  <si>
    <t>На регулярной основе проводится оценка коррупционных рисков, есть матрица / карта / паспорт риска</t>
  </si>
  <si>
    <t xml:space="preserve">Компания внедряет антикоррупционные процедуры в бизнес-процессы / направления деятельности </t>
  </si>
  <si>
    <t>Матрица рисков или документы, подтверждающие наличие процедур по предотвращению коррупции, мошенничества и взяточничества в рисковые бизнес-процессы и направления деятельности Компании, в т.ч.:
- закупочная деятельность;
- деловые подарки и знаки делового гостеприимства;
- благотворительная и спонсорская деятельность;
- взаимодействие с посредниками и агентами;
- взаимодействие с органами власти и государственными служащими;
- продажи и др.</t>
  </si>
  <si>
    <t>Осуществляется регулярный мониторинг соблюдения сотрудниками установленных процедур, в т.ч. в рисковых бизнес-процессах Компании, проверки на предмет возможных индикаторов коррупционного риска</t>
  </si>
  <si>
    <t>Отчет о результатах оценки эффективности антикоррупционной системы или иной подтверждающий документ</t>
  </si>
  <si>
    <t>- Приказ о назначении ответственного лица
- Должностная инструкция ответственного лица</t>
  </si>
  <si>
    <t xml:space="preserve">Да, были зафиксированы
</t>
  </si>
  <si>
    <t>Управление устойчивым развитием</t>
  </si>
  <si>
    <t>Вариант ответа 0</t>
  </si>
  <si>
    <t>Блок G</t>
  </si>
  <si>
    <t>Практики управления</t>
  </si>
  <si>
    <t>Наличие принятых основополагающих внутренних документов по вопросам этики и противодействия коррупции</t>
  </si>
  <si>
    <t>Ссылка на публикацию</t>
  </si>
  <si>
    <t>Блок E</t>
  </si>
  <si>
    <t>- Приказ о назначении специалиста на должность
- Должностная инструкция специалиста</t>
  </si>
  <si>
    <t>- Положение о подразделении</t>
  </si>
  <si>
    <t>3.1</t>
  </si>
  <si>
    <t>3.2</t>
  </si>
  <si>
    <t>3.3</t>
  </si>
  <si>
    <t>3.4</t>
  </si>
  <si>
    <t>3.5</t>
  </si>
  <si>
    <t>5.1</t>
  </si>
  <si>
    <t>5.2</t>
  </si>
  <si>
    <t>5.3</t>
  </si>
  <si>
    <t>5.4</t>
  </si>
  <si>
    <t>- Положение о СУОТ
- Приказ об утверждении Положения (при наличии)</t>
  </si>
  <si>
    <t>- Положение о СУОТ
- Положение о допуске подрядных организаций к производству работ (при наличии)</t>
  </si>
  <si>
    <t>- Список работников, подлежащих периодическому медицинскому осмотру
- Выписка из заключительного акта по результатам  периодического медосмотра</t>
  </si>
  <si>
    <t>Блок S</t>
  </si>
  <si>
    <t>Отчетность в Росстат по статистической форме П-4</t>
  </si>
  <si>
    <t>Выписка из банка о  перечислении средств из фонда заработной платы за последние 3 месяца</t>
  </si>
  <si>
    <t>Трудовые права</t>
  </si>
  <si>
    <t>- Нормы выдачи СИЗ, принятые в организации
- Результаты оценки профессиональных рисков (для одного сотрудника)
- Личная карточка учета выдачи СИЗ (для одного сотрудника)</t>
  </si>
  <si>
    <t>- Внутренний документ, регламентирующий порядок проведения обучения по вопросам противодействия коррупции для контрагентов;
- Документы, подтверждающие проведение обучения в последние 12 месяцев</t>
  </si>
  <si>
    <t>- Методология / положение по оценке коррупционных рисков;
- Матрица / карта / паспорт коррупционных рисков</t>
  </si>
  <si>
    <t>Управление персоналом</t>
  </si>
  <si>
    <t>Создано отдельное подразделение</t>
  </si>
  <si>
    <t>Положение о создании отдельного подразделения</t>
  </si>
  <si>
    <t xml:space="preserve">Да, проводится ознакомление сотрудников с политикой Компании в сфере этики и антикоррупции </t>
  </si>
  <si>
    <t>Охрана окружающей среды</t>
  </si>
  <si>
    <t>Этика и противодействие коррупции</t>
  </si>
  <si>
    <t>Опубликована в открытом доступе</t>
  </si>
  <si>
    <t>Есть ли в Компании канал информирования о нарушениях?</t>
  </si>
  <si>
    <t>Утверждено, распространяется только на работников</t>
  </si>
  <si>
    <t>Утверждено, распространяется на работников и всех лиц, находящихся на территории, в зданиях и сооружениях организации, в том числе для представителей органов надзора и контроля и работников подрядных организаций</t>
  </si>
  <si>
    <t>Да, ведется учет только несчастных случаев</t>
  </si>
  <si>
    <t xml:space="preserve">Да, ведется учет  несчастных случаев и микротравм
</t>
  </si>
  <si>
    <t>Да, ведется учет  несчастных случаев, микротравм и потенциально опасных происшествий (near miss).</t>
  </si>
  <si>
    <t>Обеспечивает в полном объеме соответствии с едиными типовыми нормами и оценкой рисков</t>
  </si>
  <si>
    <t>Да, проводит, однако медицинские осмотры проходят не все сотрудники категорий, подлежащих обязательным медосмотрам</t>
  </si>
  <si>
    <t>Да, проводит, все сотрудники, подлежащие обязательным медосмотрам, проходят их</t>
  </si>
  <si>
    <t>- Информация о  наличии плановых/внеплановых проверок проверяется по открытым источникам
- Справка, подписанная ответственным лицом</t>
  </si>
  <si>
    <t>Опубликован в открытом доступе</t>
  </si>
  <si>
    <t>Опубликовано в открытом доступе</t>
  </si>
  <si>
    <t>Включает ли Компания в договоры с контрагентами антикоррупционную оговорку, проводит ли ознакомление с Кодексом этики поставщика и/или антикоррупционное обучение?</t>
  </si>
  <si>
    <t>- Кодекс этики</t>
  </si>
  <si>
    <t>- Политика по противодействию коррупции</t>
  </si>
  <si>
    <t>- Положение по управлению конфликтом интересов</t>
  </si>
  <si>
    <t>- Положение о Горячей линии</t>
  </si>
  <si>
    <t>- ФЗ N 273-ФЗ "О противодействии коррупции"
- Стандарт ISO 37001:2019 Системы менеджмента борьбы со взяточничеством</t>
  </si>
  <si>
    <t>- ФЗ N 273-ФЗ "О противодействии коррупции"
- Стандарт ISO 37001:2019 Системы менеджмента борьбы со взяточничеством
- Наличие в 63% анкет компаний и рейтинговых агентств</t>
  </si>
  <si>
    <t>- ФЗ N 273-ФЗ "О противодействии коррупции" от 25.12.2008 
- Стандарт GRI 2-15</t>
  </si>
  <si>
    <t>- Стандарт GRI 205-3 
- Наличие в 38% анкет компаний и рейтинговых агентств</t>
  </si>
  <si>
    <t>- Стандарт GRI 205-2
- Стандарт ISO 37001:2019 Системы менеджмента борьбы со взяточничеством
- Наличие в 38% анкет компаний и рейтинговых агентств</t>
  </si>
  <si>
    <t xml:space="preserve">- Стандарт ISO 37001:2019 Системы менеджмента борьбы со взяточничеством
</t>
  </si>
  <si>
    <t xml:space="preserve">- Стандарт GRI 205-1
- Стандарт ISO 37001:2019 Системы менеджмента борьбы со взяточничеством
</t>
  </si>
  <si>
    <t>Средняя</t>
  </si>
  <si>
    <t>Количество ответов</t>
  </si>
  <si>
    <t>Выбранный ответ</t>
  </si>
  <si>
    <t>Относительная значимость критерия в вышестоящей категории / критерии</t>
  </si>
  <si>
    <t>Относительная значимость критерия</t>
  </si>
  <si>
    <t>Вес критерия в вышестоящей категории</t>
  </si>
  <si>
    <t>Результат</t>
  </si>
  <si>
    <t>Высокая</t>
  </si>
  <si>
    <t>Низкая</t>
  </si>
  <si>
    <t>Пример расчета оценки</t>
  </si>
  <si>
    <t>Вариант ответа "Неприменимо. Укажите причину"</t>
  </si>
  <si>
    <t>- Стандарт GRI 2-26
- Стандарт ISO 31000:2018 Менеджмент рисков. Принципы и руководящие указания
- Наличие в 38% анкет компаний и рейтинговых агентств</t>
  </si>
  <si>
    <t>Допустим вариант ответа "Неприменимо"</t>
  </si>
  <si>
    <t xml:space="preserve"> </t>
  </si>
  <si>
    <t>Обеспечивает частично в соответствии с едиными типовыми нормами и оценкой рисков</t>
  </si>
  <si>
    <t>Привлекались ли бенефициары и/или члены органов управления к ответственности за коррупционные нарушения или экономические преступления за последние 5 лет?</t>
  </si>
  <si>
    <t>В договоры с контрагентами включается антикоррупционная оговорка, контрагенты письменно подтверждают ознакомление с Кодексом поставщика / Антикоррупционной политикой Компании</t>
  </si>
  <si>
    <t>- Внутренний документ, регламентирующий правила включения антикоррупционной оговорки в договоры с контрагентами
- Шаблон антикоррупционной оговорки
- Порядок ознакомления с Кодексом поставщика / Антикоррупционной политикой Компании</t>
  </si>
  <si>
    <t>Скриншот с внутреннего портала или иных источников, где размещена информация о каналах, с указанием контактов (телефон/e-mail/другое)</t>
  </si>
  <si>
    <t>Подтверждение анонимности канала связи (скриншот, ссылка на документ и т.д.)  с указанием контактов (телефон/e-mail/другое)</t>
  </si>
  <si>
    <t>4.1</t>
  </si>
  <si>
    <t>4.2</t>
  </si>
  <si>
    <t>4.3</t>
  </si>
  <si>
    <t>4.4</t>
  </si>
  <si>
    <t>4.5</t>
  </si>
  <si>
    <t>28.1</t>
  </si>
  <si>
    <t>28.2</t>
  </si>
  <si>
    <t>Охрана труда</t>
  </si>
  <si>
    <t>Изменение климата и выбросы парниковых газов</t>
  </si>
  <si>
    <t>- Выборочные страницы из журнала регистрации инструктажа на рабочем месте
- Программы обучения по ОТ
- Выборочные протоколы проверки знаний 
- Справка, подписанная ответственным лицом</t>
  </si>
  <si>
    <t>Права человека, инклюзивность и местные сообщества</t>
  </si>
  <si>
    <t>15.1</t>
  </si>
  <si>
    <t>15.2</t>
  </si>
  <si>
    <t>15.3</t>
  </si>
  <si>
    <t>27.1</t>
  </si>
  <si>
    <t>27.2</t>
  </si>
  <si>
    <t>40.1</t>
  </si>
  <si>
    <t>39.1</t>
  </si>
  <si>
    <t>39.2</t>
  </si>
  <si>
    <t>Вариант 0</t>
  </si>
  <si>
    <t>Вариант 1</t>
  </si>
  <si>
    <t>Вариант 2</t>
  </si>
  <si>
    <t>Вариант 3</t>
  </si>
  <si>
    <t>Неприменимо</t>
  </si>
  <si>
    <t>Количественный показатель</t>
  </si>
  <si>
    <t>37.1</t>
  </si>
  <si>
    <t>37.2</t>
  </si>
  <si>
    <t>37.3</t>
  </si>
  <si>
    <t>37.4</t>
  </si>
  <si>
    <t>37.5</t>
  </si>
  <si>
    <t>40</t>
  </si>
  <si>
    <t>40.2</t>
  </si>
  <si>
    <t>49.1</t>
  </si>
  <si>
    <t>49.2</t>
  </si>
  <si>
    <t>49.3</t>
  </si>
  <si>
    <t>55.1</t>
  </si>
  <si>
    <t>55.2</t>
  </si>
  <si>
    <t>55.3</t>
  </si>
  <si>
    <t>55.4</t>
  </si>
  <si>
    <t>- Регламент процедуры оценки профессиональных рисков (рисков в области ОТ)
- Отчет по оценке профессиональных рисков (карты рисков)
- План мероприятий по снижению уровней рисков
- Отчет по оценке профессиональных рисков (карты рисков) после реализации мероприятий</t>
  </si>
  <si>
    <t>Да, проводит медосмотры сверх установленных законодательством</t>
  </si>
  <si>
    <t>- Политика защиты персональных данных или иной аналогичный документ</t>
  </si>
  <si>
    <t>- Выписка из заключительного акта по результатам  периодического медосмотра</t>
  </si>
  <si>
    <t>Относительная значимость вопроса</t>
  </si>
  <si>
    <t>Законодательное требование</t>
  </si>
  <si>
    <t>Совмещенный</t>
  </si>
  <si>
    <t>Вариант ответа "Неприменимо"
Следует указать причину</t>
  </si>
  <si>
    <t>Лучшая практика</t>
  </si>
  <si>
    <t>Вид вопроса</t>
  </si>
  <si>
    <t>Да, заработная плата выплачивается не реже чем каждые полмесяца и не позднее 15 календарных дней со дня окончания периода, за который она начислена</t>
  </si>
  <si>
    <t>Нет, не имел</t>
  </si>
  <si>
    <t>Аспект E</t>
  </si>
  <si>
    <t>Аспект S</t>
  </si>
  <si>
    <t>Аспект G</t>
  </si>
  <si>
    <t>Качество и безопасность продукции</t>
  </si>
  <si>
    <t>Продукция и упаковка полностью соответствуют международным и российским стандартам и нормам. Возможны редкие незначительные отклонения от требований X5 Group, которые своевременно устраняются.</t>
  </si>
  <si>
    <t>Вся продукция и её упаковка систематически и в полном объёме соответствуют международным и российским стандартам, санитарным и гигиеническим нормам, а также всем требованиям X5 Group. Нарушения отсутствуют.</t>
  </si>
  <si>
    <t>Внутренний аудит проводится регулярно и системно, результаты документируются, анализируются, реализуются корректирующие действия, осуществляется контроль их выполнения.</t>
  </si>
  <si>
    <t>Регламент проведения внутренних аудитов (положение о внутреннем аудите, графики аудитов).
Отчёты и протоколы проведения регулярных внутренних аудитов.
План корректирующих мероприятий с подтверждением полного и своевременного выполнения.</t>
  </si>
  <si>
    <t>Есть ли у Компании ответственное лицо/подразделение по охране окружающей среды?</t>
  </si>
  <si>
    <t>Проводит ли Компания обязательное обучение по охране труда?</t>
  </si>
  <si>
    <t>Ведет ли Компания учет и анализ показателей травматизма и потенциально опасных происшествий (near miss) с сотрудниками?</t>
  </si>
  <si>
    <t>Проводит ли Компания регулярную оценку профессиональных рисков?</t>
  </si>
  <si>
    <t>Компания проводит оценку профессиональных рисков в соответствии с законодательством РФ</t>
  </si>
  <si>
    <t>Компания проводит оценку профессиональных рисков в соответствии с законодательством РФ и реализует мероприятия по их снижению</t>
  </si>
  <si>
    <t>Компания проводит медосмотры для всех сотрудников, подлежащих медосмотрам?</t>
  </si>
  <si>
    <t>Да, Компания имел штрафы и/или судебные разбирательства за нарушения в области ОТ за последние 3 года</t>
  </si>
  <si>
    <t>Компания обеспечивает трудоустройство всех сотрудников по бессрочным трудовым договорам?</t>
  </si>
  <si>
    <t>Соблюдает ли Компания требования законодательства, касающиеся периодичности выплаты зарплаты?</t>
  </si>
  <si>
    <t>Были ли Компания штрафы и судебные разбирательства за нарушения в области охраны окружающей среды за последние 3 года?</t>
  </si>
  <si>
    <t>Есть ли у Компании уполномоченное лицо/ специалист или подразделение по охране труда?</t>
  </si>
  <si>
    <t>Утверждено ли у Компании Положение о системе управления охраной труда (СУОТ)?</t>
  </si>
  <si>
    <t>Обеспечивает ли Компания всех сотрудников бесплатными средствами индивидуальной защиты и спецодеждой в соответствии с рисками, которые на них влияют?</t>
  </si>
  <si>
    <t>Имеются ли у Компании штрафы и судебные разбирательства за нарушения в области охраны труда за последние 3 года?</t>
  </si>
  <si>
    <t xml:space="preserve">Были ли зафиксированы у Компании нарушения трудового законодательства за последние 3 года, не связанные с охраной труда? </t>
  </si>
  <si>
    <t>Принят ли у Компании внутренний документ, покрывающий вопросы обеспечения конфиденциальности персональных данных?</t>
  </si>
  <si>
    <t>Да, у Компании есть ответственное лицо по вопросам ООС.</t>
  </si>
  <si>
    <t>Да, у Компании есть отдельный специалист по вопросам ООС.</t>
  </si>
  <si>
    <t>Да, у Компании есть отдельное подразделение по вопросам ООС.</t>
  </si>
  <si>
    <t>Да, у Компании есть ответственное лицо по вопросам ОТ* 
* Лицо, чьими основными функциями не являются вопросы ОТ, например, таким лицом может быть руководитель организации</t>
  </si>
  <si>
    <t>Да, у Компании есть отдельный специалист по вопросам ОТ</t>
  </si>
  <si>
    <t>Да, у Компании есть отдельное подразделение по вопросам ОТ</t>
  </si>
  <si>
    <t>Да, обучением охвачено не более 95% сотрудников Компании</t>
  </si>
  <si>
    <t>Да, обучением охвачено от 95 до 100% сотрудников Компании</t>
  </si>
  <si>
    <t xml:space="preserve">У Компании по бессрочным трудовым договорам трудоустроено менее 50% от общей численности сотрудников </t>
  </si>
  <si>
    <t xml:space="preserve">У Компании по бессрочным трудовым договорам трудоустроено от 50% до 100% от общей численности сотрудников </t>
  </si>
  <si>
    <t>Да, все сотрудники Компании  трудоустроены по бессрочным трудовым договорам</t>
  </si>
  <si>
    <t>Нет, у Компании не было зафиксировано нарушений</t>
  </si>
  <si>
    <t>Привлекалась ли Компания, его дочерние и зависимые общества, бенефициары и/или члены органов управления Компании к ответственности за совершение коррупционных правонарушений или экономических преступлений за последние 3 года?</t>
  </si>
  <si>
    <t>Да, Компания имела штрафы и/или судебные разбирательства за нарушения в области ООС за последние 3 года</t>
  </si>
  <si>
    <t>Да, обучением по ОТ охвачены от 95 до 100% сотрудников и  подрядчиков Компании</t>
  </si>
  <si>
    <t>Отдельные протоколы или отчёты внутренних аудитов (нерегулярные).
Аудиторские заключения  без указания корректирующих действий</t>
  </si>
  <si>
    <t>Внутренний аудит процессов качества проводится нерегулярно, формально. Последующий анализ и выполнение корректирующих действий реализуются не полностью или несвоевременно.</t>
  </si>
  <si>
    <t>Лучшая практика/ Законодательное требование</t>
  </si>
  <si>
    <t>Система внедрена и сертифицирована (с регулярным подтверждением)</t>
  </si>
  <si>
    <t>Система разработана и функционирует</t>
  </si>
  <si>
    <t>Система разработана, но не функционирует</t>
  </si>
  <si>
    <t>- Протоколы внутренних проверок, аудитов и отчёты об устранении отклонений.
- Протоколы испытаний
- Статистика возвратов по качеству</t>
  </si>
  <si>
    <t xml:space="preserve">Документы и записи подтверждающие реализацию планов корректирующих мероприятий:
- Протоколы внутренних проверок и аудитов.
- Отчёты по устранению нарушений (несистемные).
- Протоколы испытаний
- Статистика возвратов по качеству
</t>
  </si>
  <si>
    <t>Отчетность в Росстат по статистической форме П-4
Отчётность по форме ЕФС-1</t>
  </si>
  <si>
    <t>- Журнал регистрации несчастных случаев
- Форма N 7-Травматизм
- План корректирующих мероприятий по результатам расследования
- Журнал микротравм</t>
  </si>
  <si>
    <t xml:space="preserve">- Регламент процедуры оценки профессиональных рисков (рисков в области ОТ)
- Отчет по оценке профессиональных рисков (карты оценки профессиональных рисков)
</t>
  </si>
  <si>
    <t>- Нормы выдачи СИЗ, принятые в организации( Единые типовые нормы (ЕТН) выдачи средств индивидуальной защиты (СИЗ). Утверждены приказом Минтруда России от 29.10.2021 №767н.)
- Результаты оценки профессиональных рисков (для одного сотрудника)
- Личная карточка учета выдачи СИЗ (для одного сотрудника)</t>
  </si>
  <si>
    <t>- Журнал регистрации несчастных случаев
- Журнал учета микроповреждений (микротравм) 
- Форма N 7-Травматизм
- План корректирующих мероприятий по результатам расследования
- Журнал микротравм</t>
  </si>
  <si>
    <t>- Журнал регистрации несчастных случаев
- Журнал учета микроповреждений (микротравм) 
- Форма N 7-Травматизм
- План корректирующих мероприятий по результатам расследования
- Реестр потенциально опасных происшествий (near miss) 
- Журнал микротравм</t>
  </si>
  <si>
    <t>высокая</t>
  </si>
  <si>
    <t>нет</t>
  </si>
  <si>
    <t>Соответствует ли вся поставляемая продукция Компании и её упаковка  требованиям законодательства Евразийского Экономического союза и Российской Федерации, санитарных и гигиенических норм и правил в области качества и пищевой безопасности, а также для отдельных категорий товаров (на которые разработаны индивидуальные требования в X5) принятым нормам (спецификации, паспорта качества, протоколы эталона и т.д.)?</t>
  </si>
  <si>
    <t>Назначено ли в Компании ответственное лицо/подразделение за качество/безопасность пищевой продукции?</t>
  </si>
  <si>
    <t>Прослеживание продукции ведётся частично, охватывает не все этапы перемещения от производства до потребителя.</t>
  </si>
  <si>
    <t>- Фрагментарные отчёты об прослеживании продукции
- Отдельные документы или протоколы с неполным покрытием логистических этапов
- Методология системы отслеживания продукции 
- Выгрузка отчета из SAP-системы  (от сырья до готового продукта)</t>
  </si>
  <si>
    <t>Прослеживание продукции ведётся регулярно, охватывает основные этапы перемещения, однако система отслеживания не полностью автоматизирована или имеет ограничения (например, информация доступна с задержкой).</t>
  </si>
  <si>
    <t>- Регламенты и инструкции по прослеживанию продукции
- Отчёты или выписки из систем мониторинга перемещения продукции с охватом основных этапов (производство, хранение, доставка)
- Договоры на услуги частичного или полного мониторинга цепочки поставок
- Методология системы отслеживания продукции 
- Выгрузка отчета из SAP-системы  (от сырья до готового продукта)</t>
  </si>
  <si>
    <r>
      <t>Прослеживание продукции ведётся системно,</t>
    </r>
    <r>
      <rPr>
        <sz val="11"/>
        <color rgb="FFFF0000"/>
        <rFont val="Calibri Light"/>
        <family val="2"/>
        <charset val="204"/>
        <scheme val="major"/>
      </rPr>
      <t xml:space="preserve"> </t>
    </r>
    <r>
      <rPr>
        <sz val="11"/>
        <color theme="1"/>
        <rFont val="Calibri Light"/>
        <family val="2"/>
        <charset val="204"/>
        <scheme val="major"/>
      </rPr>
      <t>автоматизировано и непрерывно на всех этапах жизненного цикла продукции (производство, хранение, транспортировка, реализация), информация доступна в режиме реального времени.</t>
    </r>
  </si>
  <si>
    <t>- Регламент или положение о системе полного и автоматизированного прослеживания продукции
- Отчёты или доступы к системам онлайн-мониторинга
- Сертификаты или акты внешних аудитов цепочки поставок с подтверждением полной прозрачности и доступности информации
- Методология системы прослеживания продукции 
- Выгрузка отчета из SAP-системы  (от сырья до готового продукта)</t>
  </si>
  <si>
    <t>Да, у Компании назначено ответственное лицо за качество/безопасность пищевой продукции?</t>
  </si>
  <si>
    <t>Да, у Компании назначен отдельный специалист за качество/безопасность пищевой продукции?</t>
  </si>
  <si>
    <t>Да, у Компании есть отдельное подразделение ответственное за качество/безопасность пищевой продукции?</t>
  </si>
  <si>
    <t>Внедрена ли система менеджмента пищевой безопасности, основанная на принципах HACCP для пищевого производства или системы менеджмента качества ISO 9001 для непищевой продукции?</t>
  </si>
  <si>
    <r>
      <rPr>
        <b/>
        <sz val="11"/>
        <rFont val="Calibri Light"/>
        <family val="2"/>
        <charset val="204"/>
        <scheme val="major"/>
      </rPr>
      <t>Для HACCP (пищевое производство):</t>
    </r>
    <r>
      <rPr>
        <sz val="11"/>
        <rFont val="Calibri Light"/>
        <family val="2"/>
        <charset val="204"/>
        <scheme val="major"/>
      </rPr>
      <t xml:space="preserve">
- Документы подтверждающие анализ опасностей
- Записи подтверждающие мониторинг контрольно-критических критических контрольных точек
- Протоколы внутренних аудитов.
</t>
    </r>
    <r>
      <rPr>
        <b/>
        <sz val="11"/>
        <rFont val="Calibri Light"/>
        <family val="2"/>
        <charset val="204"/>
        <scheme val="major"/>
      </rPr>
      <t>Для ISO9001 (непищевая продукций):</t>
    </r>
    <r>
      <rPr>
        <sz val="11"/>
        <rFont val="Calibri Light"/>
        <family val="2"/>
        <charset val="204"/>
        <scheme val="major"/>
      </rPr>
      <t xml:space="preserve">
-Руководство/Политика по качеству
- Документированные процедуры по качеству и рабочие инструкции
- протоколы внутренних аудитов</t>
    </r>
  </si>
  <si>
    <t>Проводит ли Компания регулярный внутренний аудит процессов в области системы менеджмента качества и(или) системы менеджмента безопасности пищевой продукции?</t>
  </si>
  <si>
    <t xml:space="preserve">Сертификат HACCP или сертификат ISO 9001 </t>
  </si>
  <si>
    <t xml:space="preserve">Внедрены принципы, представлены все подтверждающие документы, отсутствует сертификация </t>
  </si>
  <si>
    <t>Внедрена ли процедура прослеживаемости продукции на всех этапах её производства от сырья, компонентов, упаковки до готового продукта?</t>
  </si>
  <si>
    <t>Разработана ли система регистрации и управления обращений (в том числе претензий) от клиентов?</t>
  </si>
  <si>
    <t xml:space="preserve">- Сертификат соответствия
- Внутренний приказ о корректирующих действиях
- Дорожная карта плана внедрения контроля качества
- Предварительное письмо-соглашение с лабораторией </t>
  </si>
  <si>
    <t>Компания проводит системный контроль за соответствием продукции заявленным техническим требованиям и требованиям безопасности.
Также компания проводит выборочный или нерегулярный контроль качества продукции в аккредитованных/аттестованных лабораториях перед началом поставок, результаты не систематизированы или охватывают ограниченные параметры.</t>
  </si>
  <si>
    <t xml:space="preserve">Компания проводит системный контроль за соответствием продукции заявленным техническим требованиям и требованиям безопасности перед началом поставок, но контроль качества всей продукции в аккредитованных/аттестованных лабораториях находится на этапе внедрения </t>
  </si>
  <si>
    <t>- Протоколы испытаний продукции, выданные аккредитованными лабораториями (эпизодические или неполные)
- Отчёты с частичными результатами тестирования
- Сертификат соответствия</t>
  </si>
  <si>
    <t>- Полные протоколы испытаний продукции из аккредитованных лабораторий, подтверждающие соответствие спецификациям
- Регламент проведения обязательных лабораторных тестирований перед поставками
- Договоры и акты выполненных работ с аккредитованными лабораториями
- Отчёты внутренних и внешних аудитов системы контроля качества
- Сертификат соответствия</t>
  </si>
  <si>
    <t>Осуществляет ли Компания системный контроль за соответствием продукции заявленным техническим требованиям и требованиям безопасности перед началом поставок, а также проводит ли компания контроль качества всей продукции в аккредитованных/аттестованных лабораториях?</t>
  </si>
  <si>
    <t>Внедрены принципы, но предоставлены не все подтверждающие документы, отсутствует сертификация</t>
  </si>
  <si>
    <r>
      <rPr>
        <b/>
        <sz val="11"/>
        <rFont val="Calibri Light"/>
        <family val="2"/>
        <charset val="204"/>
        <scheme val="major"/>
      </rPr>
      <t>Для HACCP (пищевое производство):</t>
    </r>
    <r>
      <rPr>
        <sz val="11"/>
        <rFont val="Calibri Light"/>
        <family val="2"/>
        <charset val="204"/>
        <scheme val="major"/>
      </rPr>
      <t xml:space="preserve">
- Документы подтверждающие анализ опасностей, определение критических контрольных точек, пределы для критических контрольных точек, -Разработана система мониторинга, позволяющая обеспечить контроль критических контрольных точек 
- определены корректирующие действия 
-Процедура верификации 
- Документация в отношении всех процедур и записей 
- Записи подтверждающие мониторинг критических контрольных точек 
- Протоколы внутренних аудитов.
</t>
    </r>
    <r>
      <rPr>
        <b/>
        <sz val="11"/>
        <rFont val="Calibri Light"/>
        <family val="2"/>
        <charset val="204"/>
        <scheme val="major"/>
      </rPr>
      <t>Для ISO9001 (непищевая продукций):</t>
    </r>
    <r>
      <rPr>
        <sz val="11"/>
        <rFont val="Calibri Light"/>
        <family val="2"/>
        <charset val="204"/>
        <scheme val="major"/>
      </rPr>
      <t xml:space="preserve">
-Руководство/Политика по качеству
- Документированные процедуры по качеству и рабочие инструкции (документированные процедуры: управление записями, управление документацией СМК, внутренние аудиты, управление несоответствующей продукцией, корректирующие действия, предупреждающие действия) 
- протоколы внутренних аудитов</t>
    </r>
  </si>
  <si>
    <t xml:space="preserve"> Документы, описывающие процедуру работы с претензиями
- Документы, описывающие процесс отзыва продукции</t>
  </si>
  <si>
    <t xml:space="preserve"> Документы, описывающие процедуру работы с претензиями
- Документы описывающие процесс отзыва продукции
- Записи подтверждающие разработку корректирующих мероприятий по итогам работы с претензиями
- Записи о проведении процедур тестового отзыва</t>
  </si>
  <si>
    <t>Компания систематически проводит контроль качества всей продукции в аккредитованных лабораториях перед началом поставок с полным охватом всех параметров технических требований и требований безопасности, регистрирует результаты тестов, обеспечивая прозрачность и доступность результатов.</t>
  </si>
  <si>
    <t>Были ли выявлены случаи фальсификации продукции, производимой компанией, в предыдущие 12 месяцев с даты заполнения анкеты в результате веерных проверок Роскачества</t>
  </si>
  <si>
    <t>Да, компания выявляла случаи фальсфикации продукции</t>
  </si>
  <si>
    <t>Проверяется по открытым источникам
Таблицы с результатами проверок от Роскачества</t>
  </si>
  <si>
    <t>Исследует ли компания на регулярной основе в аккредитованных лабораториях сырье/готовую продукцию для минимизации рисков фальсификации на такие показатели как: количественное содержание фруктозы, количественное содержание глюкозы, соотношение фруктозы к глюкозе, диастазное число, пролин</t>
  </si>
  <si>
    <t>Не исследует или исследует не на все перечисленные показатели</t>
  </si>
  <si>
    <t>Компания исследует сырьё и готовую продукцию на такие показатели как: количественное содержание фруктозы, количественное содержание глюкозы, соотношение фруктозы к глюкозе, диастазное число, пролин , но не регулярно</t>
  </si>
  <si>
    <t>Выборочные протоколы испытаний на такие показатели как количественное содержание фруктозы, количественное содержание глюкозы, соотношение фруктозы к глюкозе, диастазное число, пролин.
Договоры с лабораториями на разовые проверки.
Внутренние отчёты о проведённых анализах.</t>
  </si>
  <si>
    <t>Компания регулярно исследует сырьё и готовую продукцию в аккредитованных лабораториях на такие показатели как: количественное содержание фруктозы, количественное содержание глюкозы, соотношение фруктозы к глюкозе, диастазное число, пролин</t>
  </si>
  <si>
    <t>Протоколы испытаний из аккредитованных лабораторий на такие показатели как: количественное содержание фруктозы, количественное содержание глюкозы, соотношение фруктозы к глюкозе, диастазное число, пролин.Отчеты о проведенных исследованиях сырья и готовой продукции (с датами, параметрами проверки, результатами).
Договоры с лабораториями на разовые проверки.
Внутренние отчёты о проведённых анализах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</si>
</sst>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2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 Light"/>
      <family val="2"/>
      <charset val="204"/>
      <scheme val="major"/>
    </font>
    <font>
      <sz val="11"/>
      <name val="Calibri Light"/>
      <family val="2"/>
      <charset val="204"/>
      <scheme val="major"/>
    </font>
    <font>
      <b/>
      <sz val="11"/>
      <color theme="0"/>
      <name val="Calibri Light"/>
      <family val="2"/>
      <charset val="204"/>
      <scheme val="major"/>
    </font>
    <font>
      <b/>
      <sz val="11"/>
      <color theme="1"/>
      <name val="Calibri Light"/>
      <family val="2"/>
      <charset val="204"/>
      <scheme val="major"/>
    </font>
    <font>
      <sz val="11"/>
      <color rgb="FFFF0000"/>
      <name val="Calibri Light"/>
      <family val="2"/>
      <charset val="204"/>
      <scheme val="major"/>
    </font>
    <font>
      <b/>
      <sz val="11"/>
      <name val="Calibri Light"/>
      <family val="2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quotePrefix="1" applyFont="1" applyFill="1" applyBorder="1" applyAlignment="1">
      <alignment vertical="top" wrapText="1"/>
    </xf>
    <xf numFmtId="9" fontId="3" fillId="0" borderId="5" xfId="1" quotePrefix="1" applyFont="1" applyFill="1" applyBorder="1" applyAlignment="1">
      <alignment vertical="top" wrapText="1"/>
    </xf>
    <xf numFmtId="9" fontId="3" fillId="0" borderId="5" xfId="1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0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vertical="top" wrapText="1"/>
    </xf>
    <xf numFmtId="9" fontId="3" fillId="4" borderId="5" xfId="1" applyFont="1" applyFill="1" applyBorder="1" applyAlignment="1">
      <alignment vertical="top" wrapText="1"/>
    </xf>
    <xf numFmtId="9" fontId="3" fillId="4" borderId="6" xfId="1" applyFont="1" applyFill="1" applyBorder="1" applyAlignment="1">
      <alignment vertical="top" wrapText="1"/>
    </xf>
    <xf numFmtId="16" fontId="3" fillId="3" borderId="6" xfId="0" quotePrefix="1" applyNumberFormat="1" applyFont="1" applyFill="1" applyBorder="1" applyAlignment="1">
      <alignment horizontal="right" vertical="top" wrapText="1"/>
    </xf>
    <xf numFmtId="0" fontId="3" fillId="4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9" fontId="4" fillId="0" borderId="5" xfId="1" applyFont="1" applyFill="1" applyBorder="1" applyAlignment="1">
      <alignment vertical="top" wrapText="1"/>
    </xf>
    <xf numFmtId="0" fontId="4" fillId="3" borderId="5" xfId="0" applyFont="1" applyFill="1" applyBorder="1" applyAlignment="1">
      <alignment vertical="top" wrapText="1"/>
    </xf>
    <xf numFmtId="9" fontId="3" fillId="4" borderId="5" xfId="1" quotePrefix="1" applyFont="1" applyFill="1" applyBorder="1" applyAlignment="1">
      <alignment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2" xfId="0" quotePrefix="1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vertical="top"/>
    </xf>
    <xf numFmtId="0" fontId="3" fillId="3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3" fillId="3" borderId="6" xfId="0" quotePrefix="1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 vertical="center" wrapText="1"/>
    </xf>
    <xf numFmtId="0" fontId="3" fillId="0" borderId="5" xfId="0" quotePrefix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" fontId="3" fillId="0" borderId="5" xfId="0" quotePrefix="1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center" wrapText="1"/>
    </xf>
    <xf numFmtId="9" fontId="3" fillId="0" borderId="5" xfId="1" quotePrefix="1" applyFont="1" applyFill="1" applyBorder="1" applyAlignment="1">
      <alignment horizontal="center" vertical="top" wrapText="1"/>
    </xf>
    <xf numFmtId="2" fontId="3" fillId="0" borderId="5" xfId="0" quotePrefix="1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9" fontId="0" fillId="0" borderId="0" xfId="0" applyNumberFormat="1"/>
    <xf numFmtId="0" fontId="3" fillId="0" borderId="6" xfId="0" quotePrefix="1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5" fillId="3" borderId="2" xfId="0" applyFont="1" applyFill="1" applyBorder="1"/>
    <xf numFmtId="0" fontId="3" fillId="3" borderId="3" xfId="0" applyFont="1" applyFill="1" applyBorder="1"/>
    <xf numFmtId="0" fontId="3" fillId="3" borderId="4" xfId="0" applyFont="1" applyFill="1" applyBorder="1"/>
    <xf numFmtId="0" fontId="5" fillId="3" borderId="9" xfId="0" applyFont="1" applyFill="1" applyBorder="1"/>
    <xf numFmtId="0" fontId="5" fillId="3" borderId="5" xfId="0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" fontId="3" fillId="4" borderId="5" xfId="0" applyNumberFormat="1" applyFont="1" applyFill="1" applyBorder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1" fontId="13" fillId="5" borderId="5" xfId="0" quotePrefix="1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right"/>
    </xf>
    <xf numFmtId="0" fontId="12" fillId="3" borderId="2" xfId="0" applyFont="1" applyFill="1" applyBorder="1" applyAlignment="1">
      <alignment horizontal="left" vertical="center"/>
    </xf>
    <xf numFmtId="1" fontId="6" fillId="5" borderId="3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5" xfId="0" applyFont="1" applyFill="1" applyBorder="1"/>
    <xf numFmtId="0" fontId="3" fillId="5" borderId="0" xfId="0" applyFont="1" applyFill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3" fillId="3" borderId="11" xfId="0" applyFont="1" applyFill="1" applyBorder="1"/>
    <xf numFmtId="1" fontId="6" fillId="3" borderId="3" xfId="0" applyNumberFormat="1" applyFont="1" applyFill="1" applyBorder="1" applyAlignment="1">
      <alignment horizontal="center" vertical="center" wrapText="1"/>
    </xf>
    <xf numFmtId="0" fontId="5" fillId="3" borderId="7" xfId="0" applyFont="1" applyFill="1" applyBorder="1"/>
    <xf numFmtId="16" fontId="5" fillId="3" borderId="5" xfId="0" quotePrefix="1" applyNumberFormat="1" applyFont="1" applyFill="1" applyBorder="1" applyAlignment="1">
      <alignment horizontal="right"/>
    </xf>
    <xf numFmtId="1" fontId="4" fillId="0" borderId="5" xfId="0" quotePrefix="1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right"/>
    </xf>
    <xf numFmtId="0" fontId="13" fillId="5" borderId="0" xfId="0" applyFont="1" applyFill="1" applyAlignment="1">
      <alignment vertical="center"/>
    </xf>
    <xf numFmtId="1" fontId="14" fillId="5" borderId="5" xfId="0" quotePrefix="1" applyNumberFormat="1" applyFont="1" applyFill="1" applyBorder="1" applyAlignment="1">
      <alignment horizontal="center" vertical="top" wrapText="1"/>
    </xf>
    <xf numFmtId="0" fontId="12" fillId="3" borderId="12" xfId="0" applyFont="1" applyFill="1" applyBorder="1" applyAlignment="1">
      <alignment horizontal="left" vertical="center" wrapText="1"/>
    </xf>
    <xf numFmtId="0" fontId="5" fillId="3" borderId="5" xfId="0" quotePrefix="1" applyFont="1" applyFill="1" applyBorder="1" applyAlignment="1">
      <alignment horizontal="right"/>
    </xf>
    <xf numFmtId="1" fontId="3" fillId="0" borderId="3" xfId="0" quotePrefix="1" applyNumberFormat="1" applyFont="1" applyFill="1" applyBorder="1" applyAlignment="1">
      <alignment horizontal="center" vertical="top" wrapText="1"/>
    </xf>
    <xf numFmtId="0" fontId="3" fillId="6" borderId="0" xfId="0" applyFont="1" applyFill="1"/>
    <xf numFmtId="0" fontId="3" fillId="6" borderId="0" xfId="0" applyFont="1" applyFill="1" applyAlignment="1">
      <alignment horizontal="left" vertical="center"/>
    </xf>
    <xf numFmtId="0" fontId="3" fillId="6" borderId="0" xfId="0" applyFont="1" applyFill="1" applyAlignment="1">
      <alignment horizontal="center" vertical="center"/>
    </xf>
    <xf numFmtId="0" fontId="5" fillId="3" borderId="5" xfId="0" applyNumberFormat="1" applyFont="1" applyFill="1" applyBorder="1" applyAlignment="1">
      <alignment horizontal="right"/>
    </xf>
    <xf numFmtId="0" fontId="15" fillId="0" borderId="0" xfId="0" applyFont="1" applyAlignment="1">
      <alignment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0" xfId="0" applyFont="1" applyAlignment="1">
      <alignment horizontal="left" wrapText="1"/>
    </xf>
    <xf numFmtId="0" fontId="17" fillId="2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vertical="top" wrapText="1"/>
    </xf>
    <xf numFmtId="0" fontId="15" fillId="3" borderId="5" xfId="0" applyFont="1" applyFill="1" applyBorder="1" applyAlignment="1">
      <alignment horizontal="left" vertical="top" wrapText="1"/>
    </xf>
    <xf numFmtId="0" fontId="15" fillId="0" borderId="5" xfId="0" quotePrefix="1" applyFont="1" applyFill="1" applyBorder="1" applyAlignment="1">
      <alignment horizontal="left" vertical="top" wrapText="1"/>
    </xf>
    <xf numFmtId="0" fontId="15" fillId="3" borderId="5" xfId="0" applyFont="1" applyFill="1" applyBorder="1" applyAlignment="1">
      <alignment horizontal="righ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7" borderId="5" xfId="0" applyFont="1" applyFill="1" applyBorder="1" applyAlignment="1">
      <alignment vertical="top" wrapText="1"/>
    </xf>
    <xf numFmtId="0" fontId="15" fillId="0" borderId="5" xfId="0" quotePrefix="1" applyFont="1" applyBorder="1" applyAlignment="1">
      <alignment horizontal="left" vertical="top" wrapText="1"/>
    </xf>
    <xf numFmtId="0" fontId="16" fillId="7" borderId="5" xfId="0" applyFont="1" applyFill="1" applyBorder="1" applyAlignment="1">
      <alignment horizontal="left" vertical="top" wrapText="1"/>
    </xf>
    <xf numFmtId="9" fontId="15" fillId="4" borderId="5" xfId="1" applyFont="1" applyFill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5" xfId="0" quotePrefix="1" applyFont="1" applyFill="1" applyBorder="1" applyAlignment="1">
      <alignment horizontal="left" vertical="top" wrapText="1"/>
    </xf>
    <xf numFmtId="0" fontId="16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5" xfId="0" applyNumberFormat="1" applyFont="1" applyBorder="1" applyAlignment="1">
      <alignment horizontal="left" vertical="top" wrapText="1"/>
    </xf>
    <xf numFmtId="0" fontId="15" fillId="7" borderId="5" xfId="0" applyFont="1" applyFill="1" applyBorder="1" applyAlignment="1">
      <alignment horizontal="right" vertical="top" wrapText="1"/>
    </xf>
    <xf numFmtId="0" fontId="16" fillId="8" borderId="0" xfId="0" applyFont="1" applyFill="1" applyAlignment="1">
      <alignment wrapText="1"/>
    </xf>
    <xf numFmtId="0" fontId="15" fillId="8" borderId="5" xfId="0" quotePrefix="1" applyFont="1" applyFill="1" applyBorder="1" applyAlignment="1">
      <alignment horizontal="left" vertical="top" wrapText="1"/>
    </xf>
    <xf numFmtId="0" fontId="15" fillId="8" borderId="5" xfId="0" applyFont="1" applyFill="1" applyBorder="1" applyAlignment="1">
      <alignment horizontal="left" vertical="top" wrapText="1"/>
    </xf>
    <xf numFmtId="0" fontId="15" fillId="8" borderId="0" xfId="0" applyFont="1" applyFill="1" applyAlignment="1">
      <alignment wrapText="1"/>
    </xf>
    <xf numFmtId="9" fontId="15" fillId="8" borderId="5" xfId="1" applyFont="1" applyFill="1" applyBorder="1" applyAlignment="1">
      <alignment horizontal="left" vertical="top" wrapText="1"/>
    </xf>
    <xf numFmtId="9" fontId="15" fillId="8" borderId="5" xfId="1" quotePrefix="1" applyFont="1" applyFill="1" applyBorder="1" applyAlignment="1">
      <alignment horizontal="left" vertical="top" wrapText="1"/>
    </xf>
    <xf numFmtId="9" fontId="16" fillId="8" borderId="5" xfId="1" applyFont="1" applyFill="1" applyBorder="1" applyAlignment="1">
      <alignment horizontal="left" vertical="top" wrapText="1"/>
    </xf>
    <xf numFmtId="0" fontId="16" fillId="8" borderId="5" xfId="0" quotePrefix="1" applyFont="1" applyFill="1" applyBorder="1" applyAlignment="1">
      <alignment horizontal="left" vertical="top" wrapText="1"/>
    </xf>
    <xf numFmtId="0" fontId="16" fillId="8" borderId="5" xfId="0" applyFont="1" applyFill="1" applyBorder="1" applyAlignment="1">
      <alignment horizontal="left" vertical="top" wrapText="1"/>
    </xf>
    <xf numFmtId="0" fontId="15" fillId="3" borderId="5" xfId="0" quotePrefix="1" applyFont="1" applyFill="1" applyBorder="1" applyAlignment="1">
      <alignment horizontal="left" vertical="top" wrapText="1"/>
    </xf>
    <xf numFmtId="0" fontId="16" fillId="3" borderId="5" xfId="0" applyFont="1" applyFill="1" applyBorder="1" applyAlignment="1">
      <alignment horizontal="left" vertical="top" wrapText="1"/>
    </xf>
    <xf numFmtId="0" fontId="16" fillId="7" borderId="5" xfId="0" applyFont="1" applyFill="1" applyBorder="1" applyAlignment="1">
      <alignment horizontal="right" vertical="top" wrapText="1"/>
    </xf>
    <xf numFmtId="0" fontId="18" fillId="3" borderId="2" xfId="0" applyFont="1" applyFill="1" applyBorder="1" applyAlignment="1">
      <alignment horizontal="left" vertical="top"/>
    </xf>
    <xf numFmtId="0" fontId="18" fillId="3" borderId="3" xfId="0" applyFont="1" applyFill="1" applyBorder="1" applyAlignment="1">
      <alignment horizontal="left" vertical="top"/>
    </xf>
    <xf numFmtId="0" fontId="18" fillId="3" borderId="4" xfId="0" applyFont="1" applyFill="1" applyBorder="1" applyAlignment="1">
      <alignment horizontal="left" vertical="top"/>
    </xf>
    <xf numFmtId="0" fontId="18" fillId="3" borderId="2" xfId="0" applyFont="1" applyFill="1" applyBorder="1" applyAlignment="1">
      <alignment horizontal="left" vertical="top" wrapText="1"/>
    </xf>
    <xf numFmtId="0" fontId="18" fillId="3" borderId="3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3" fillId="0" borderId="7" xfId="0" quotePrefix="1" applyFont="1" applyFill="1" applyBorder="1" applyAlignment="1">
      <alignment horizontal="left" vertical="top" wrapText="1"/>
    </xf>
    <xf numFmtId="0" fontId="3" fillId="0" borderId="8" xfId="0" quotePrefix="1" applyFont="1" applyFill="1" applyBorder="1" applyAlignment="1">
      <alignment horizontal="left" vertical="top" wrapText="1"/>
    </xf>
    <xf numFmtId="0" fontId="3" fillId="0" borderId="6" xfId="0" quotePrefix="1" applyFont="1" applyFill="1" applyBorder="1" applyAlignment="1">
      <alignment horizontal="left" vertical="top" wrapText="1"/>
    </xf>
  </cellXfs>
  <cellStyles count="3">
    <cellStyle name="Normal" xfId="0" builtinId="0"/>
    <cellStyle name="Percent" xfId="1" builtinId="5"/>
    <cellStyle name="Финансовый 2" xfId="2"/>
  </cellStyles>
  <dxfs count="0"/>
  <tableStyles count="0" defaultTableStyle="TableStyleMedium2" defaultPivotStyle="PivotStyleLight16"/>
  <colors>
    <mruColors>
      <color rgb="FFFCD2D7"/>
      <color rgb="FFCAC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11</xdr:row>
      <xdr:rowOff>0</xdr:rowOff>
    </xdr:from>
    <xdr:to>
      <xdr:col>5</xdr:col>
      <xdr:colOff>304800</xdr:colOff>
      <xdr:row>11</xdr:row>
      <xdr:rowOff>306977</xdr:rowOff>
    </xdr:to>
    <xdr:sp macro="" textlink="">
      <xdr:nvSpPr>
        <xdr:cNvPr id="17409" name="AutoShape 1">
          <a:extLst>
            <a:ext uri="{FF2B5EF4-FFF2-40B4-BE49-F238E27FC236}">
              <a16:creationId xmlns:a16="http://schemas.microsoft.com/office/drawing/2014/main" id="{34928371-DDDA-4DCF-B857-5A4C9F711EB5}"/>
            </a:ext>
          </a:extLst>
        </xdr:cNvPr>
        <xdr:cNvSpPr>
          <a:spLocks noChangeAspect="1" noChangeArrowheads="1"/>
        </xdr:cNvSpPr>
      </xdr:nvSpPr>
      <xdr:spPr bwMode="auto">
        <a:xfrm>
          <a:off x="7231380" y="246583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N26"/>
  <sheetViews>
    <sheetView showGridLines="0" zoomScale="50" zoomScaleNormal="50" workbookViewId="0">
      <pane ySplit="2" topLeftCell="A3" activePane="bottomLeft" state="frozen"/>
      <selection activeCell="B19" sqref="B19:E19"/>
      <selection pane="bottomLeft"/>
    </sheetView>
  </sheetViews>
  <sheetFormatPr defaultColWidth="9.453125" defaultRowHeight="14.5" x14ac:dyDescent="0.35"/>
  <cols>
    <col min="1" max="1" width="5.1796875" style="82" customWidth="1"/>
    <col min="2" max="2" width="6.54296875" style="82" bestFit="1" customWidth="1"/>
    <col min="3" max="3" width="37.81640625" style="82" customWidth="1"/>
    <col min="4" max="4" width="31.81640625" style="82" bestFit="1" customWidth="1"/>
    <col min="5" max="5" width="26.81640625" style="85" customWidth="1"/>
    <col min="6" max="6" width="32" style="82" customWidth="1"/>
    <col min="7" max="7" width="29.81640625" style="82" customWidth="1"/>
    <col min="8" max="8" width="33.81640625" style="82" customWidth="1"/>
    <col min="9" max="9" width="28.81640625" style="82" customWidth="1"/>
    <col min="10" max="10" width="34.81640625" style="82" customWidth="1"/>
    <col min="11" max="11" width="36.54296875" style="82" customWidth="1"/>
    <col min="12" max="12" width="19.81640625" style="82" customWidth="1"/>
    <col min="13" max="13" width="18.81640625" style="82" customWidth="1"/>
    <col min="14" max="14" width="25.54296875" style="82" customWidth="1"/>
    <col min="15" max="15" width="9.453125" style="82"/>
    <col min="16" max="16" width="5.54296875" style="82" customWidth="1"/>
    <col min="17" max="17" width="6.54296875" style="82" customWidth="1"/>
    <col min="18" max="18" width="5.54296875" style="82" customWidth="1"/>
    <col min="19" max="20" width="6.453125" style="82" customWidth="1"/>
    <col min="21" max="16384" width="9.453125" style="82"/>
  </cols>
  <sheetData>
    <row r="2" spans="2:14" ht="52.4" customHeight="1" x14ac:dyDescent="0.35">
      <c r="B2" s="86" t="s">
        <v>0</v>
      </c>
      <c r="C2" s="86" t="s">
        <v>2</v>
      </c>
      <c r="D2" s="86" t="s">
        <v>185</v>
      </c>
      <c r="E2" s="86" t="s">
        <v>61</v>
      </c>
      <c r="F2" s="86" t="s">
        <v>3</v>
      </c>
      <c r="G2" s="86" t="s">
        <v>5</v>
      </c>
      <c r="H2" s="86" t="s">
        <v>4</v>
      </c>
      <c r="I2" s="86" t="s">
        <v>5</v>
      </c>
      <c r="J2" s="86" t="s">
        <v>6</v>
      </c>
      <c r="K2" s="86" t="s">
        <v>5</v>
      </c>
      <c r="L2" s="86" t="s">
        <v>182</v>
      </c>
      <c r="M2" s="86" t="s">
        <v>131</v>
      </c>
      <c r="N2" s="86" t="s">
        <v>187</v>
      </c>
    </row>
    <row r="3" spans="2:14" x14ac:dyDescent="0.35">
      <c r="B3" s="117" t="s">
        <v>190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</row>
    <row r="4" spans="2:14" ht="14.9" customHeight="1" x14ac:dyDescent="0.35">
      <c r="B4" s="114" t="s">
        <v>92</v>
      </c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6"/>
    </row>
    <row r="5" spans="2:14" s="105" customFormat="1" ht="58" x14ac:dyDescent="0.35">
      <c r="B5" s="90">
        <v>1</v>
      </c>
      <c r="C5" s="88" t="s">
        <v>198</v>
      </c>
      <c r="D5" s="103"/>
      <c r="E5" s="104" t="s">
        <v>10</v>
      </c>
      <c r="F5" s="104" t="s">
        <v>215</v>
      </c>
      <c r="G5" s="103" t="s">
        <v>58</v>
      </c>
      <c r="H5" s="104" t="s">
        <v>216</v>
      </c>
      <c r="I5" s="103" t="s">
        <v>67</v>
      </c>
      <c r="J5" s="104" t="s">
        <v>217</v>
      </c>
      <c r="K5" s="103" t="s">
        <v>68</v>
      </c>
      <c r="L5" s="103" t="s">
        <v>127</v>
      </c>
      <c r="M5" s="103" t="s">
        <v>36</v>
      </c>
      <c r="N5" s="104" t="s">
        <v>183</v>
      </c>
    </row>
    <row r="6" spans="2:14" s="105" customFormat="1" ht="72.5" x14ac:dyDescent="0.35">
      <c r="B6" s="90">
        <v>10</v>
      </c>
      <c r="C6" s="88" t="s">
        <v>208</v>
      </c>
      <c r="D6" s="103"/>
      <c r="E6" s="103" t="s">
        <v>228</v>
      </c>
      <c r="F6" s="103" t="s">
        <v>189</v>
      </c>
      <c r="G6" s="103" t="s">
        <v>37</v>
      </c>
      <c r="H6" s="104"/>
      <c r="I6" s="106"/>
      <c r="J6" s="106"/>
      <c r="K6" s="106"/>
      <c r="L6" s="103" t="s">
        <v>126</v>
      </c>
      <c r="M6" s="103" t="s">
        <v>10</v>
      </c>
      <c r="N6" s="104" t="s">
        <v>183</v>
      </c>
    </row>
    <row r="7" spans="2:14" s="105" customFormat="1" ht="14.5" customHeight="1" x14ac:dyDescent="0.35">
      <c r="B7" s="117" t="s">
        <v>191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</row>
    <row r="8" spans="2:14" s="105" customFormat="1" x14ac:dyDescent="0.35">
      <c r="B8" s="114" t="s">
        <v>146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6"/>
    </row>
    <row r="9" spans="2:14" s="105" customFormat="1" ht="101.5" x14ac:dyDescent="0.35">
      <c r="B9" s="90">
        <v>12</v>
      </c>
      <c r="C9" s="88" t="s">
        <v>209</v>
      </c>
      <c r="D9" s="104"/>
      <c r="E9" s="104" t="s">
        <v>10</v>
      </c>
      <c r="F9" s="104" t="s">
        <v>218</v>
      </c>
      <c r="G9" s="103" t="s">
        <v>58</v>
      </c>
      <c r="H9" s="104" t="s">
        <v>219</v>
      </c>
      <c r="I9" s="103" t="s">
        <v>67</v>
      </c>
      <c r="J9" s="104" t="s">
        <v>220</v>
      </c>
      <c r="K9" s="103" t="s">
        <v>68</v>
      </c>
      <c r="L9" s="103" t="s">
        <v>127</v>
      </c>
      <c r="M9" s="103" t="s">
        <v>10</v>
      </c>
      <c r="N9" s="104" t="s">
        <v>183</v>
      </c>
    </row>
    <row r="10" spans="2:14" s="105" customFormat="1" ht="121.5" customHeight="1" x14ac:dyDescent="0.35">
      <c r="B10" s="90">
        <v>13</v>
      </c>
      <c r="C10" s="88" t="s">
        <v>210</v>
      </c>
      <c r="D10" s="104"/>
      <c r="E10" s="104" t="s">
        <v>10</v>
      </c>
      <c r="F10" s="104" t="s">
        <v>96</v>
      </c>
      <c r="G10" s="103" t="s">
        <v>78</v>
      </c>
      <c r="H10" s="104" t="s">
        <v>97</v>
      </c>
      <c r="I10" s="103" t="s">
        <v>79</v>
      </c>
      <c r="J10" s="106"/>
      <c r="K10" s="106"/>
      <c r="L10" s="103" t="s">
        <v>127</v>
      </c>
      <c r="M10" s="103" t="s">
        <v>10</v>
      </c>
      <c r="N10" s="104" t="s">
        <v>183</v>
      </c>
    </row>
    <row r="11" spans="2:14" s="105" customFormat="1" ht="116" x14ac:dyDescent="0.35">
      <c r="B11" s="90">
        <v>14</v>
      </c>
      <c r="C11" s="88" t="s">
        <v>199</v>
      </c>
      <c r="D11" s="104"/>
      <c r="E11" s="104" t="s">
        <v>10</v>
      </c>
      <c r="F11" s="104" t="s">
        <v>221</v>
      </c>
      <c r="G11" s="107" t="s">
        <v>148</v>
      </c>
      <c r="H11" s="104" t="s">
        <v>222</v>
      </c>
      <c r="I11" s="107" t="s">
        <v>148</v>
      </c>
      <c r="J11" s="108" t="s">
        <v>229</v>
      </c>
      <c r="K11" s="107" t="s">
        <v>148</v>
      </c>
      <c r="L11" s="103" t="s">
        <v>119</v>
      </c>
      <c r="M11" s="103" t="s">
        <v>10</v>
      </c>
      <c r="N11" s="104" t="s">
        <v>183</v>
      </c>
    </row>
    <row r="12" spans="2:14" s="105" customFormat="1" ht="160" customHeight="1" x14ac:dyDescent="0.35">
      <c r="B12" s="90">
        <v>15</v>
      </c>
      <c r="C12" s="111" t="s">
        <v>200</v>
      </c>
      <c r="D12" s="103"/>
      <c r="E12" s="104" t="s">
        <v>10</v>
      </c>
      <c r="F12" s="106" t="s">
        <v>98</v>
      </c>
      <c r="G12" s="109" t="s">
        <v>239</v>
      </c>
      <c r="H12" s="106" t="s">
        <v>99</v>
      </c>
      <c r="I12" s="109" t="s">
        <v>242</v>
      </c>
      <c r="J12" s="108" t="s">
        <v>100</v>
      </c>
      <c r="K12" s="109" t="s">
        <v>243</v>
      </c>
      <c r="L12" s="103" t="s">
        <v>119</v>
      </c>
      <c r="M12" s="103" t="s">
        <v>10</v>
      </c>
      <c r="N12" s="104" t="s">
        <v>184</v>
      </c>
    </row>
    <row r="13" spans="2:14" s="105" customFormat="1" ht="192" customHeight="1" x14ac:dyDescent="0.35">
      <c r="B13" s="90">
        <v>16</v>
      </c>
      <c r="C13" s="111" t="s">
        <v>201</v>
      </c>
      <c r="D13" s="103"/>
      <c r="E13" s="104" t="s">
        <v>10</v>
      </c>
      <c r="F13" s="104" t="s">
        <v>202</v>
      </c>
      <c r="G13" s="109" t="s">
        <v>240</v>
      </c>
      <c r="H13" s="104" t="s">
        <v>203</v>
      </c>
      <c r="I13" s="103" t="s">
        <v>178</v>
      </c>
      <c r="J13" s="106"/>
      <c r="K13" s="106"/>
      <c r="L13" s="106" t="s">
        <v>119</v>
      </c>
      <c r="M13" s="103" t="s">
        <v>10</v>
      </c>
      <c r="N13" s="104" t="s">
        <v>184</v>
      </c>
    </row>
    <row r="14" spans="2:14" s="105" customFormat="1" ht="159.5" x14ac:dyDescent="0.35">
      <c r="B14" s="90">
        <v>17</v>
      </c>
      <c r="C14" s="88" t="s">
        <v>211</v>
      </c>
      <c r="D14" s="104"/>
      <c r="E14" s="104" t="s">
        <v>10</v>
      </c>
      <c r="F14" s="104" t="s">
        <v>133</v>
      </c>
      <c r="G14" s="109" t="s">
        <v>241</v>
      </c>
      <c r="H14" s="104" t="s">
        <v>101</v>
      </c>
      <c r="I14" s="103" t="s">
        <v>85</v>
      </c>
      <c r="J14" s="106"/>
      <c r="K14" s="106"/>
      <c r="L14" s="103" t="s">
        <v>119</v>
      </c>
      <c r="M14" s="103" t="s">
        <v>36</v>
      </c>
      <c r="N14" s="104" t="s">
        <v>183</v>
      </c>
    </row>
    <row r="15" spans="2:14" s="105" customFormat="1" ht="87" x14ac:dyDescent="0.35">
      <c r="B15" s="90">
        <v>18</v>
      </c>
      <c r="C15" s="111" t="s">
        <v>204</v>
      </c>
      <c r="D15" s="103"/>
      <c r="E15" s="104" t="s">
        <v>10</v>
      </c>
      <c r="F15" s="104" t="s">
        <v>102</v>
      </c>
      <c r="G15" s="103" t="s">
        <v>80</v>
      </c>
      <c r="H15" s="104" t="s">
        <v>103</v>
      </c>
      <c r="I15" s="103" t="s">
        <v>80</v>
      </c>
      <c r="J15" s="104" t="s">
        <v>179</v>
      </c>
      <c r="K15" s="103" t="s">
        <v>181</v>
      </c>
      <c r="L15" s="106" t="s">
        <v>119</v>
      </c>
      <c r="M15" s="103" t="s">
        <v>36</v>
      </c>
      <c r="N15" s="104" t="s">
        <v>183</v>
      </c>
    </row>
    <row r="16" spans="2:14" s="105" customFormat="1" ht="87" x14ac:dyDescent="0.35">
      <c r="B16" s="90">
        <v>19</v>
      </c>
      <c r="C16" s="88" t="s">
        <v>212</v>
      </c>
      <c r="D16" s="104"/>
      <c r="E16" s="103" t="s">
        <v>205</v>
      </c>
      <c r="F16" s="103" t="s">
        <v>189</v>
      </c>
      <c r="G16" s="103" t="s">
        <v>104</v>
      </c>
      <c r="H16" s="106"/>
      <c r="I16" s="106"/>
      <c r="J16" s="106"/>
      <c r="K16" s="106"/>
      <c r="L16" s="103" t="s">
        <v>126</v>
      </c>
      <c r="M16" s="103" t="s">
        <v>10</v>
      </c>
      <c r="N16" s="104" t="s">
        <v>183</v>
      </c>
    </row>
    <row r="17" spans="2:14" s="105" customFormat="1" x14ac:dyDescent="0.35">
      <c r="B17" s="117" t="s">
        <v>84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9"/>
    </row>
    <row r="18" spans="2:14" s="105" customFormat="1" ht="72.5" x14ac:dyDescent="0.35">
      <c r="B18" s="90">
        <v>20</v>
      </c>
      <c r="C18" s="88" t="s">
        <v>206</v>
      </c>
      <c r="D18" s="104"/>
      <c r="E18" s="104" t="s">
        <v>223</v>
      </c>
      <c r="F18" s="104" t="s">
        <v>224</v>
      </c>
      <c r="G18" s="108" t="s">
        <v>238</v>
      </c>
      <c r="H18" s="104" t="s">
        <v>225</v>
      </c>
      <c r="I18" s="104" t="s">
        <v>82</v>
      </c>
      <c r="J18" s="106"/>
      <c r="K18" s="106"/>
      <c r="L18" s="103" t="s">
        <v>119</v>
      </c>
      <c r="M18" s="103" t="s">
        <v>10</v>
      </c>
      <c r="N18" s="104" t="s">
        <v>186</v>
      </c>
    </row>
    <row r="19" spans="2:14" s="105" customFormat="1" ht="72.5" x14ac:dyDescent="0.35">
      <c r="B19" s="90">
        <v>21</v>
      </c>
      <c r="C19" s="88" t="s">
        <v>207</v>
      </c>
      <c r="D19" s="104"/>
      <c r="E19" s="104" t="s">
        <v>10</v>
      </c>
      <c r="F19" s="106" t="s">
        <v>188</v>
      </c>
      <c r="G19" s="106" t="s">
        <v>83</v>
      </c>
      <c r="H19" s="106"/>
      <c r="I19" s="106"/>
      <c r="J19" s="106"/>
      <c r="K19" s="106"/>
      <c r="L19" s="103" t="s">
        <v>127</v>
      </c>
      <c r="M19" s="103" t="s">
        <v>10</v>
      </c>
      <c r="N19" s="104" t="s">
        <v>183</v>
      </c>
    </row>
    <row r="20" spans="2:14" s="105" customFormat="1" ht="58" x14ac:dyDescent="0.35">
      <c r="B20" s="90">
        <v>22</v>
      </c>
      <c r="C20" s="112" t="s">
        <v>213</v>
      </c>
      <c r="D20" s="110"/>
      <c r="E20" s="110" t="s">
        <v>59</v>
      </c>
      <c r="F20" s="110" t="s">
        <v>226</v>
      </c>
      <c r="G20" s="104" t="s">
        <v>37</v>
      </c>
      <c r="H20" s="106"/>
      <c r="I20" s="106"/>
      <c r="J20" s="106"/>
      <c r="K20" s="106"/>
      <c r="L20" s="103" t="s">
        <v>126</v>
      </c>
      <c r="M20" s="103" t="s">
        <v>10</v>
      </c>
      <c r="N20" s="104" t="s">
        <v>183</v>
      </c>
    </row>
    <row r="21" spans="2:14" s="105" customFormat="1" x14ac:dyDescent="0.35">
      <c r="B21" s="117" t="s">
        <v>192</v>
      </c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9"/>
    </row>
    <row r="22" spans="2:14" s="105" customFormat="1" x14ac:dyDescent="0.35">
      <c r="B22" s="114" t="s">
        <v>93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</row>
    <row r="23" spans="2:14" s="105" customFormat="1" ht="88.5" customHeight="1" x14ac:dyDescent="0.35">
      <c r="B23" s="87">
        <v>26</v>
      </c>
      <c r="C23" s="88" t="s">
        <v>41</v>
      </c>
      <c r="D23" s="104"/>
      <c r="E23" s="104" t="s">
        <v>10</v>
      </c>
      <c r="F23" s="104" t="s">
        <v>42</v>
      </c>
      <c r="G23" s="104" t="s">
        <v>43</v>
      </c>
      <c r="H23" s="104" t="s">
        <v>44</v>
      </c>
      <c r="I23" s="106" t="s">
        <v>43</v>
      </c>
      <c r="J23" s="106"/>
      <c r="K23" s="106"/>
      <c r="L23" s="103" t="s">
        <v>119</v>
      </c>
      <c r="M23" s="103" t="s">
        <v>10</v>
      </c>
      <c r="N23" s="104" t="s">
        <v>186</v>
      </c>
    </row>
    <row r="24" spans="2:14" s="105" customFormat="1" ht="111" customHeight="1" x14ac:dyDescent="0.35">
      <c r="B24" s="90">
        <v>27</v>
      </c>
      <c r="C24" s="112" t="s">
        <v>227</v>
      </c>
      <c r="D24" s="110"/>
      <c r="E24" s="104" t="s">
        <v>36</v>
      </c>
      <c r="F24" s="104" t="s">
        <v>10</v>
      </c>
      <c r="G24" s="104" t="s">
        <v>37</v>
      </c>
      <c r="H24" s="104"/>
      <c r="I24" s="106"/>
      <c r="J24" s="106"/>
      <c r="K24" s="106"/>
      <c r="L24" s="103" t="s">
        <v>126</v>
      </c>
      <c r="M24" s="103" t="s">
        <v>10</v>
      </c>
      <c r="N24" s="104" t="s">
        <v>183</v>
      </c>
    </row>
    <row r="25" spans="2:14" s="105" customFormat="1" x14ac:dyDescent="0.35">
      <c r="B25" s="117" t="s">
        <v>63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9"/>
    </row>
    <row r="26" spans="2:14" s="105" customFormat="1" ht="58" x14ac:dyDescent="0.35">
      <c r="B26" s="90">
        <v>28</v>
      </c>
      <c r="C26" s="112" t="s">
        <v>214</v>
      </c>
      <c r="D26" s="104"/>
      <c r="E26" s="104" t="s">
        <v>10</v>
      </c>
      <c r="F26" s="104" t="s">
        <v>17</v>
      </c>
      <c r="G26" s="103" t="s">
        <v>180</v>
      </c>
      <c r="H26" s="104" t="s">
        <v>105</v>
      </c>
      <c r="I26" s="106" t="s">
        <v>65</v>
      </c>
      <c r="J26" s="106"/>
      <c r="K26" s="106"/>
      <c r="L26" s="106" t="s">
        <v>127</v>
      </c>
      <c r="M26" s="103" t="s">
        <v>10</v>
      </c>
      <c r="N26" s="104" t="s">
        <v>184</v>
      </c>
    </row>
  </sheetData>
  <dataConsolidate/>
  <mergeCells count="8">
    <mergeCell ref="B22:N22"/>
    <mergeCell ref="B25:N25"/>
    <mergeCell ref="B3:N3"/>
    <mergeCell ref="B4:N4"/>
    <mergeCell ref="B7:N7"/>
    <mergeCell ref="B8:N8"/>
    <mergeCell ref="B17:N17"/>
    <mergeCell ref="B21:N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2:CE14"/>
  <sheetViews>
    <sheetView tabSelected="1" topLeftCell="A8" zoomScale="41" zoomScaleNormal="50" workbookViewId="0">
      <selection activeCell="U9" sqref="U9"/>
    </sheetView>
  </sheetViews>
  <sheetFormatPr defaultColWidth="9.453125" defaultRowHeight="14.5" x14ac:dyDescent="0.35"/>
  <cols>
    <col min="1" max="1" width="2.54296875" customWidth="1"/>
    <col min="2" max="2" width="6.54296875" bestFit="1" customWidth="1"/>
    <col min="3" max="3" width="37.81640625" customWidth="1"/>
    <col min="4" max="4" width="31.81640625" bestFit="1" customWidth="1"/>
    <col min="5" max="5" width="26.81640625" customWidth="1"/>
    <col min="6" max="6" width="32" customWidth="1"/>
    <col min="7" max="7" width="29.81640625" customWidth="1"/>
    <col min="8" max="8" width="33.81640625" customWidth="1"/>
    <col min="9" max="9" width="56.26953125" customWidth="1"/>
    <col min="10" max="10" width="34.81640625" customWidth="1"/>
    <col min="11" max="11" width="36.54296875" customWidth="1"/>
    <col min="12" max="12" width="19.81640625" customWidth="1"/>
    <col min="13" max="13" width="18.81640625" customWidth="1"/>
    <col min="14" max="14" width="25.54296875" customWidth="1"/>
    <col min="16" max="16" width="5.54296875" customWidth="1"/>
    <col min="17" max="17" width="6.54296875" customWidth="1"/>
    <col min="18" max="18" width="5.54296875" customWidth="1"/>
    <col min="19" max="20" width="6.453125" customWidth="1"/>
  </cols>
  <sheetData>
    <row r="2" spans="2:83" ht="43.5" x14ac:dyDescent="0.35">
      <c r="B2" s="86" t="s">
        <v>0</v>
      </c>
      <c r="C2" s="86" t="s">
        <v>2</v>
      </c>
      <c r="D2" s="86" t="s">
        <v>185</v>
      </c>
      <c r="E2" s="86" t="s">
        <v>61</v>
      </c>
      <c r="F2" s="86" t="s">
        <v>3</v>
      </c>
      <c r="G2" s="86" t="s">
        <v>5</v>
      </c>
      <c r="H2" s="86" t="s">
        <v>4</v>
      </c>
      <c r="I2" s="86" t="s">
        <v>5</v>
      </c>
      <c r="J2" s="86" t="s">
        <v>6</v>
      </c>
      <c r="K2" s="86" t="s">
        <v>5</v>
      </c>
      <c r="L2" s="86" t="s">
        <v>182</v>
      </c>
      <c r="M2" s="86" t="s">
        <v>131</v>
      </c>
      <c r="N2" s="86" t="s">
        <v>187</v>
      </c>
    </row>
    <row r="3" spans="2:83" s="82" customFormat="1" x14ac:dyDescent="0.35">
      <c r="B3" s="117" t="s">
        <v>193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9"/>
    </row>
    <row r="4" spans="2:83" s="82" customFormat="1" ht="58" x14ac:dyDescent="0.35">
      <c r="B4" s="101">
        <v>1</v>
      </c>
      <c r="C4" s="94" t="s">
        <v>247</v>
      </c>
      <c r="D4" s="89"/>
      <c r="E4" s="83" t="s">
        <v>10</v>
      </c>
      <c r="F4" s="83" t="s">
        <v>254</v>
      </c>
      <c r="G4" s="89" t="s">
        <v>58</v>
      </c>
      <c r="H4" s="83" t="s">
        <v>255</v>
      </c>
      <c r="I4" s="89" t="s">
        <v>67</v>
      </c>
      <c r="J4" s="83" t="s">
        <v>256</v>
      </c>
      <c r="K4" s="89" t="s">
        <v>68</v>
      </c>
      <c r="L4" s="89" t="s">
        <v>244</v>
      </c>
      <c r="M4" s="89" t="s">
        <v>245</v>
      </c>
      <c r="N4" s="83" t="s">
        <v>186</v>
      </c>
    </row>
    <row r="5" spans="2:83" s="82" customFormat="1" ht="174" x14ac:dyDescent="0.35">
      <c r="B5" s="92">
        <v>2</v>
      </c>
      <c r="C5" s="94" t="s">
        <v>246</v>
      </c>
      <c r="D5" s="84"/>
      <c r="E5" s="83" t="s">
        <v>10</v>
      </c>
      <c r="F5" s="84" t="s">
        <v>194</v>
      </c>
      <c r="G5" s="98" t="s">
        <v>237</v>
      </c>
      <c r="H5" s="84" t="s">
        <v>195</v>
      </c>
      <c r="I5" s="98" t="s">
        <v>236</v>
      </c>
      <c r="J5" s="95"/>
      <c r="K5" s="95"/>
      <c r="L5" s="89" t="s">
        <v>126</v>
      </c>
      <c r="M5" s="89" t="s">
        <v>10</v>
      </c>
      <c r="N5" s="84" t="s">
        <v>186</v>
      </c>
    </row>
    <row r="6" spans="2:83" s="82" customFormat="1" ht="409.5" x14ac:dyDescent="0.35">
      <c r="B6" s="101">
        <v>3</v>
      </c>
      <c r="C6" s="94" t="s">
        <v>257</v>
      </c>
      <c r="D6" s="96"/>
      <c r="E6" s="91" t="s">
        <v>10</v>
      </c>
      <c r="F6" s="96" t="s">
        <v>270</v>
      </c>
      <c r="G6" s="98" t="s">
        <v>258</v>
      </c>
      <c r="H6" s="96" t="s">
        <v>261</v>
      </c>
      <c r="I6" s="98" t="s">
        <v>271</v>
      </c>
      <c r="J6" s="96" t="s">
        <v>233</v>
      </c>
      <c r="K6" s="98" t="s">
        <v>260</v>
      </c>
      <c r="L6" s="89" t="s">
        <v>126</v>
      </c>
      <c r="M6" s="97" t="s">
        <v>10</v>
      </c>
      <c r="N6" s="84" t="s">
        <v>186</v>
      </c>
    </row>
    <row r="7" spans="2:83" s="82" customFormat="1" ht="199.5" customHeight="1" x14ac:dyDescent="0.35">
      <c r="B7" s="92">
        <v>4</v>
      </c>
      <c r="C7" s="94" t="s">
        <v>262</v>
      </c>
      <c r="D7" s="84"/>
      <c r="E7" s="83" t="s">
        <v>10</v>
      </c>
      <c r="F7" s="84" t="s">
        <v>248</v>
      </c>
      <c r="G7" s="93" t="s">
        <v>249</v>
      </c>
      <c r="H7" s="84" t="s">
        <v>250</v>
      </c>
      <c r="I7" s="93" t="s">
        <v>251</v>
      </c>
      <c r="J7" s="84" t="s">
        <v>252</v>
      </c>
      <c r="K7" s="93" t="s">
        <v>253</v>
      </c>
      <c r="L7" s="89" t="s">
        <v>126</v>
      </c>
      <c r="M7" s="89" t="s">
        <v>10</v>
      </c>
      <c r="N7" s="84" t="s">
        <v>186</v>
      </c>
    </row>
    <row r="8" spans="2:83" s="82" customFormat="1" ht="159.5" x14ac:dyDescent="0.35">
      <c r="B8" s="101">
        <v>5</v>
      </c>
      <c r="C8" s="94" t="s">
        <v>263</v>
      </c>
      <c r="D8" s="96"/>
      <c r="E8" s="91" t="s">
        <v>10</v>
      </c>
      <c r="F8" s="96" t="s">
        <v>235</v>
      </c>
      <c r="G8" s="98" t="s">
        <v>272</v>
      </c>
      <c r="H8" s="96" t="s">
        <v>234</v>
      </c>
      <c r="I8" s="100" t="s">
        <v>273</v>
      </c>
      <c r="J8" s="96"/>
      <c r="K8" s="98"/>
      <c r="L8" s="89" t="s">
        <v>126</v>
      </c>
      <c r="M8" s="97" t="s">
        <v>36</v>
      </c>
      <c r="N8" s="84" t="s">
        <v>186</v>
      </c>
    </row>
    <row r="9" spans="2:83" s="82" customFormat="1" ht="182.5" customHeight="1" x14ac:dyDescent="0.35">
      <c r="B9" s="92">
        <v>6</v>
      </c>
      <c r="C9" s="94" t="s">
        <v>269</v>
      </c>
      <c r="D9" s="84"/>
      <c r="E9" s="83" t="s">
        <v>10</v>
      </c>
      <c r="F9" s="84" t="s">
        <v>266</v>
      </c>
      <c r="G9" s="93" t="s">
        <v>264</v>
      </c>
      <c r="H9" s="84" t="s">
        <v>265</v>
      </c>
      <c r="I9" s="93" t="s">
        <v>267</v>
      </c>
      <c r="J9" s="84" t="s">
        <v>274</v>
      </c>
      <c r="K9" s="93" t="s">
        <v>268</v>
      </c>
      <c r="L9" s="89" t="s">
        <v>126</v>
      </c>
      <c r="M9" s="89" t="s">
        <v>10</v>
      </c>
      <c r="N9" s="84" t="s">
        <v>186</v>
      </c>
    </row>
    <row r="10" spans="2:83" s="82" customFormat="1" ht="93.5" customHeight="1" x14ac:dyDescent="0.35">
      <c r="B10" s="101">
        <v>7</v>
      </c>
      <c r="C10" s="94" t="s">
        <v>259</v>
      </c>
      <c r="D10" s="84"/>
      <c r="E10" s="83" t="s">
        <v>10</v>
      </c>
      <c r="F10" s="96" t="s">
        <v>231</v>
      </c>
      <c r="G10" s="84" t="s">
        <v>230</v>
      </c>
      <c r="H10" s="96" t="s">
        <v>196</v>
      </c>
      <c r="I10" s="84" t="s">
        <v>197</v>
      </c>
      <c r="J10" s="95"/>
      <c r="K10" s="95"/>
      <c r="L10" s="89" t="s">
        <v>126</v>
      </c>
      <c r="M10" s="97" t="s">
        <v>10</v>
      </c>
      <c r="N10" s="84" t="s">
        <v>232</v>
      </c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</row>
    <row r="11" spans="2:83" s="102" customFormat="1" ht="183.5" customHeight="1" x14ac:dyDescent="0.35">
      <c r="B11" s="113">
        <v>10</v>
      </c>
      <c r="C11" s="94" t="s">
        <v>278</v>
      </c>
      <c r="D11" s="104"/>
      <c r="E11" s="104" t="s">
        <v>279</v>
      </c>
      <c r="F11" s="110" t="s">
        <v>280</v>
      </c>
      <c r="G11" s="104" t="s">
        <v>281</v>
      </c>
      <c r="H11" s="110" t="s">
        <v>282</v>
      </c>
      <c r="I11" s="104" t="s">
        <v>283</v>
      </c>
      <c r="J11" s="95"/>
      <c r="K11" s="95"/>
      <c r="L11" s="89" t="s">
        <v>126</v>
      </c>
      <c r="M11" s="97" t="s">
        <v>10</v>
      </c>
      <c r="N11" s="84" t="s">
        <v>232</v>
      </c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</row>
    <row r="12" spans="2:83" s="102" customFormat="1" ht="72.5" x14ac:dyDescent="0.35">
      <c r="B12" s="113">
        <v>11</v>
      </c>
      <c r="C12" s="94" t="s">
        <v>275</v>
      </c>
      <c r="D12" s="104"/>
      <c r="E12" s="104" t="s">
        <v>276</v>
      </c>
      <c r="F12" s="110" t="s">
        <v>189</v>
      </c>
      <c r="G12" s="104" t="s">
        <v>277</v>
      </c>
      <c r="H12" s="95"/>
      <c r="I12" s="95"/>
      <c r="J12" s="95"/>
      <c r="K12" s="95"/>
      <c r="L12" s="89" t="s">
        <v>126</v>
      </c>
      <c r="M12" s="97" t="s">
        <v>10</v>
      </c>
      <c r="N12" s="84" t="s">
        <v>186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</row>
    <row r="13" spans="2:83" s="99" customFormat="1" x14ac:dyDescent="0.35"/>
    <row r="14" spans="2:83" s="82" customFormat="1" ht="174.5" customHeight="1" x14ac:dyDescent="0.35"/>
  </sheetData>
  <mergeCells count="1">
    <mergeCell ref="B3:N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17"/>
  <sheetViews>
    <sheetView showGridLines="0" zoomScale="68" zoomScaleNormal="68" workbookViewId="0">
      <pane ySplit="2" topLeftCell="A3" activePane="bottomLeft" state="frozen"/>
      <selection pane="bottomLeft" activeCell="P4" sqref="P4"/>
    </sheetView>
  </sheetViews>
  <sheetFormatPr defaultRowHeight="14.5" outlineLevelCol="1" x14ac:dyDescent="0.35"/>
  <cols>
    <col min="2" max="2" width="6.54296875" bestFit="1" customWidth="1"/>
    <col min="3" max="3" width="25.54296875" customWidth="1"/>
    <col min="4" max="4" width="36.54296875" bestFit="1" customWidth="1"/>
    <col min="5" max="5" width="36.54296875" customWidth="1"/>
    <col min="6" max="6" width="25" customWidth="1" outlineLevel="1"/>
    <col min="7" max="7" width="24.453125" customWidth="1" outlineLevel="1"/>
    <col min="8" max="8" width="29.453125" customWidth="1" outlineLevel="1"/>
    <col min="9" max="9" width="24.453125" customWidth="1" outlineLevel="1"/>
    <col min="10" max="10" width="25.453125" customWidth="1" outlineLevel="1"/>
    <col min="11" max="11" width="24.453125" customWidth="1" outlineLevel="1"/>
    <col min="12" max="12" width="25.453125" customWidth="1" outlineLevel="1"/>
    <col min="13" max="13" width="41" customWidth="1" outlineLevel="1"/>
    <col min="14" max="14" width="14" style="36" customWidth="1"/>
    <col min="15" max="15" width="24.453125" customWidth="1"/>
    <col min="16" max="16" width="28.54296875" customWidth="1"/>
    <col min="17" max="17" width="27.453125" customWidth="1"/>
    <col min="18" max="18" width="19.453125" customWidth="1"/>
    <col min="19" max="19" width="23.453125" customWidth="1"/>
    <col min="20" max="20" width="32.54296875" customWidth="1"/>
  </cols>
  <sheetData>
    <row r="1" spans="2:20" x14ac:dyDescent="0.35">
      <c r="L1" t="s">
        <v>132</v>
      </c>
      <c r="P1" s="120" t="s">
        <v>128</v>
      </c>
      <c r="Q1" s="120"/>
      <c r="R1" s="120"/>
      <c r="S1" s="120"/>
      <c r="T1" s="120"/>
    </row>
    <row r="2" spans="2:20" ht="39" x14ac:dyDescent="0.35">
      <c r="B2" s="1" t="s">
        <v>0</v>
      </c>
      <c r="C2" s="1" t="s">
        <v>1</v>
      </c>
      <c r="D2" s="1" t="s">
        <v>2</v>
      </c>
      <c r="E2" s="1" t="s">
        <v>129</v>
      </c>
      <c r="F2" s="1" t="s">
        <v>61</v>
      </c>
      <c r="G2" s="1" t="s">
        <v>3</v>
      </c>
      <c r="H2" s="1" t="s">
        <v>5</v>
      </c>
      <c r="I2" s="1" t="s">
        <v>4</v>
      </c>
      <c r="J2" s="1" t="s">
        <v>5</v>
      </c>
      <c r="K2" s="1" t="s">
        <v>6</v>
      </c>
      <c r="L2" s="1" t="s">
        <v>5</v>
      </c>
      <c r="M2" s="1" t="s">
        <v>7</v>
      </c>
      <c r="N2" s="37"/>
      <c r="O2" s="1" t="s">
        <v>120</v>
      </c>
      <c r="P2" s="44" t="s">
        <v>121</v>
      </c>
      <c r="Q2" s="44" t="s">
        <v>122</v>
      </c>
      <c r="R2" s="44" t="s">
        <v>123</v>
      </c>
      <c r="S2" s="44" t="s">
        <v>124</v>
      </c>
      <c r="T2" s="44" t="s">
        <v>125</v>
      </c>
    </row>
    <row r="3" spans="2:20" x14ac:dyDescent="0.35">
      <c r="B3" s="2"/>
      <c r="C3" s="23" t="s">
        <v>93</v>
      </c>
      <c r="D3" s="20"/>
      <c r="E3" s="20"/>
      <c r="F3" s="24"/>
      <c r="G3" s="20"/>
      <c r="H3" s="20"/>
      <c r="I3" s="20"/>
      <c r="J3" s="20"/>
      <c r="K3" s="20"/>
      <c r="L3" s="20"/>
      <c r="M3" s="35"/>
      <c r="N3" s="38"/>
      <c r="O3" s="28"/>
      <c r="P3" s="26"/>
      <c r="Q3" s="26"/>
      <c r="R3" s="26"/>
      <c r="S3" s="26"/>
      <c r="T3" s="42">
        <f>SUMPRODUCT(S4:S5,T4:T5)+SUMPRODUCT(S10:S16,T10:T16)</f>
        <v>0.75657894736842102</v>
      </c>
    </row>
    <row r="4" spans="2:20" ht="62.5" x14ac:dyDescent="0.35">
      <c r="B4" s="3">
        <v>1</v>
      </c>
      <c r="C4" s="3" t="s">
        <v>8</v>
      </c>
      <c r="D4" s="3" t="s">
        <v>9</v>
      </c>
      <c r="E4" s="43"/>
      <c r="F4" s="21" t="s">
        <v>10</v>
      </c>
      <c r="G4" s="4" t="s">
        <v>11</v>
      </c>
      <c r="H4" s="5" t="s">
        <v>12</v>
      </c>
      <c r="I4" s="4" t="s">
        <v>13</v>
      </c>
      <c r="J4" s="6" t="s">
        <v>14</v>
      </c>
      <c r="K4" s="7" t="s">
        <v>89</v>
      </c>
      <c r="L4" s="7" t="s">
        <v>90</v>
      </c>
      <c r="M4" s="22" t="s">
        <v>112</v>
      </c>
      <c r="N4" s="39"/>
      <c r="O4" s="29">
        <f>COUNTA(G4:L4)/2</f>
        <v>3</v>
      </c>
      <c r="P4" s="29">
        <v>3</v>
      </c>
      <c r="Q4" s="30" t="s">
        <v>127</v>
      </c>
      <c r="R4" s="31">
        <f>IF(P4="Неприменимо",0,IF(Q4="Низкая",1,IF(Q4="Средняя",2,IF(Q4="Высокая",3))))</f>
        <v>1</v>
      </c>
      <c r="S4" s="33">
        <f>R4/(SUM($R$4:$R$5,$R$10:$R$16))</f>
        <v>5.2631578947368418E-2</v>
      </c>
      <c r="T4" s="34">
        <f>IF(P4="Неприменимо",0,IF(P4&lt;=O4,P4/O4))</f>
        <v>1</v>
      </c>
    </row>
    <row r="5" spans="2:20" ht="25.5" customHeight="1" x14ac:dyDescent="0.35">
      <c r="B5" s="8">
        <v>2</v>
      </c>
      <c r="C5" s="121" t="s">
        <v>64</v>
      </c>
      <c r="D5" s="8" t="s">
        <v>15</v>
      </c>
      <c r="E5" s="43"/>
      <c r="F5" s="25"/>
      <c r="G5" s="10"/>
      <c r="H5" s="10"/>
      <c r="I5" s="10"/>
      <c r="J5" s="11"/>
      <c r="K5" s="12"/>
      <c r="L5" s="12"/>
      <c r="M5" s="124" t="s">
        <v>113</v>
      </c>
      <c r="N5" s="39"/>
      <c r="O5" s="32"/>
      <c r="P5" s="32"/>
      <c r="Q5" s="30" t="s">
        <v>127</v>
      </c>
      <c r="R5" s="31">
        <f>IF(P5="Неприменимо",0,IF(Q5="Низкая",1,IF(Q5="Средняя",2,IF(Q5="Высокая",3))))</f>
        <v>1</v>
      </c>
      <c r="S5" s="33">
        <f>R5/(SUM($R$4:$R$5,$R$10:$R$16))</f>
        <v>5.2631578947368418E-2</v>
      </c>
      <c r="T5" s="41">
        <f>SUMPRODUCT(S6:S9,T6:T9)</f>
        <v>0.375</v>
      </c>
    </row>
    <row r="6" spans="2:20" ht="25" x14ac:dyDescent="0.35">
      <c r="B6" s="13" t="s">
        <v>16</v>
      </c>
      <c r="C6" s="122"/>
      <c r="D6" s="27" t="s">
        <v>108</v>
      </c>
      <c r="E6" s="43"/>
      <c r="F6" s="19" t="s">
        <v>10</v>
      </c>
      <c r="G6" s="9" t="s">
        <v>17</v>
      </c>
      <c r="H6" s="9" t="s">
        <v>18</v>
      </c>
      <c r="I6" s="9" t="s">
        <v>105</v>
      </c>
      <c r="J6" s="7" t="s">
        <v>65</v>
      </c>
      <c r="K6" s="12"/>
      <c r="L6" s="12"/>
      <c r="M6" s="125"/>
      <c r="N6" s="39"/>
      <c r="O6" s="29">
        <f t="shared" ref="O6:O16" si="0">COUNTA(G6:L6)/2</f>
        <v>2</v>
      </c>
      <c r="P6" s="29">
        <v>2</v>
      </c>
      <c r="Q6" s="30" t="s">
        <v>119</v>
      </c>
      <c r="R6" s="31">
        <f>IF(P6="Неприменимо",0,IF(Q6="Низкая",1,IF(Q6="Средняя",2,IF(Q6="Высокая",3))))</f>
        <v>2</v>
      </c>
      <c r="S6" s="33">
        <f>R6/SUM($R$6:$R$9)</f>
        <v>0.25</v>
      </c>
      <c r="T6" s="34">
        <f>IF(P6="Неприменимо",0,IF(P6&lt;=O6,P6/O6))</f>
        <v>1</v>
      </c>
    </row>
    <row r="7" spans="2:20" ht="37.5" x14ac:dyDescent="0.35">
      <c r="B7" s="13" t="s">
        <v>19</v>
      </c>
      <c r="C7" s="122"/>
      <c r="D7" s="27" t="s">
        <v>109</v>
      </c>
      <c r="E7" s="43"/>
      <c r="F7" s="19" t="s">
        <v>10</v>
      </c>
      <c r="G7" s="9" t="s">
        <v>20</v>
      </c>
      <c r="H7" s="9" t="s">
        <v>21</v>
      </c>
      <c r="I7" s="9" t="s">
        <v>94</v>
      </c>
      <c r="J7" s="7" t="s">
        <v>65</v>
      </c>
      <c r="K7" s="12"/>
      <c r="L7" s="12"/>
      <c r="M7" s="125"/>
      <c r="N7" s="39"/>
      <c r="O7" s="29">
        <f t="shared" si="0"/>
        <v>2</v>
      </c>
      <c r="P7" s="29">
        <v>1</v>
      </c>
      <c r="Q7" s="30" t="s">
        <v>119</v>
      </c>
      <c r="R7" s="31">
        <f t="shared" ref="R7:R16" si="1">IF(P7="Неприменимо",0,IF(Q7="Низкая",1,IF(Q7="Средняя",2,IF(Q7="Высокая",3))))</f>
        <v>2</v>
      </c>
      <c r="S7" s="33">
        <f>R7/SUM($R$6:$R$9)</f>
        <v>0.25</v>
      </c>
      <c r="T7" s="34">
        <f t="shared" ref="T7:T16" si="2">IF(P7="Неприменимо",0,IF(P7&lt;=O7,P7/O7))</f>
        <v>0.5</v>
      </c>
    </row>
    <row r="8" spans="2:20" ht="37.5" x14ac:dyDescent="0.35">
      <c r="B8" s="13" t="s">
        <v>22</v>
      </c>
      <c r="C8" s="122"/>
      <c r="D8" s="27" t="s">
        <v>110</v>
      </c>
      <c r="E8" s="43"/>
      <c r="F8" s="19" t="s">
        <v>10</v>
      </c>
      <c r="G8" s="9" t="s">
        <v>23</v>
      </c>
      <c r="H8" s="9" t="s">
        <v>24</v>
      </c>
      <c r="I8" s="9" t="s">
        <v>106</v>
      </c>
      <c r="J8" s="7" t="s">
        <v>65</v>
      </c>
      <c r="K8" s="12"/>
      <c r="L8" s="12"/>
      <c r="M8" s="125"/>
      <c r="N8" s="39"/>
      <c r="O8" s="29">
        <f t="shared" si="0"/>
        <v>2</v>
      </c>
      <c r="P8" s="29">
        <v>0</v>
      </c>
      <c r="Q8" s="30" t="s">
        <v>119</v>
      </c>
      <c r="R8" s="31">
        <f t="shared" si="1"/>
        <v>2</v>
      </c>
      <c r="S8" s="33">
        <f>R8/SUM($R$6:$R$9)</f>
        <v>0.25</v>
      </c>
      <c r="T8" s="34">
        <f t="shared" si="2"/>
        <v>0</v>
      </c>
    </row>
    <row r="9" spans="2:20" ht="25" x14ac:dyDescent="0.35">
      <c r="B9" s="13" t="s">
        <v>25</v>
      </c>
      <c r="C9" s="123"/>
      <c r="D9" s="27" t="s">
        <v>111</v>
      </c>
      <c r="E9" s="43"/>
      <c r="F9" s="19" t="s">
        <v>10</v>
      </c>
      <c r="G9" s="9" t="s">
        <v>23</v>
      </c>
      <c r="H9" s="9" t="s">
        <v>26</v>
      </c>
      <c r="I9" s="9" t="s">
        <v>106</v>
      </c>
      <c r="J9" s="7" t="s">
        <v>65</v>
      </c>
      <c r="K9" s="12"/>
      <c r="L9" s="12"/>
      <c r="M9" s="126"/>
      <c r="N9" s="39"/>
      <c r="O9" s="29">
        <f t="shared" si="0"/>
        <v>2</v>
      </c>
      <c r="P9" s="29">
        <v>0</v>
      </c>
      <c r="Q9" s="30" t="s">
        <v>119</v>
      </c>
      <c r="R9" s="31">
        <f t="shared" si="1"/>
        <v>2</v>
      </c>
      <c r="S9" s="33">
        <f>R9/SUM($R$6:$R$9)</f>
        <v>0.25</v>
      </c>
      <c r="T9" s="34">
        <f t="shared" si="2"/>
        <v>0</v>
      </c>
    </row>
    <row r="10" spans="2:20" ht="62.5" x14ac:dyDescent="0.35">
      <c r="B10" s="8">
        <v>3</v>
      </c>
      <c r="C10" s="3" t="s">
        <v>27</v>
      </c>
      <c r="D10" s="3" t="s">
        <v>95</v>
      </c>
      <c r="E10" s="43"/>
      <c r="F10" s="21" t="s">
        <v>10</v>
      </c>
      <c r="G10" s="4" t="s">
        <v>28</v>
      </c>
      <c r="H10" s="5" t="s">
        <v>137</v>
      </c>
      <c r="I10" s="4" t="s">
        <v>29</v>
      </c>
      <c r="J10" s="5" t="s">
        <v>138</v>
      </c>
      <c r="K10" s="14"/>
      <c r="L10" s="14"/>
      <c r="M10" s="22" t="s">
        <v>130</v>
      </c>
      <c r="N10" s="39"/>
      <c r="O10" s="29">
        <f t="shared" si="0"/>
        <v>2</v>
      </c>
      <c r="P10" s="29">
        <v>1</v>
      </c>
      <c r="Q10" s="30" t="s">
        <v>119</v>
      </c>
      <c r="R10" s="31">
        <f t="shared" si="1"/>
        <v>2</v>
      </c>
      <c r="S10" s="33">
        <f t="shared" ref="S10:S16" si="3">R10/(SUM($R$4:$R$5,$R$10:$R$16))</f>
        <v>0.10526315789473684</v>
      </c>
      <c r="T10" s="34">
        <f t="shared" si="2"/>
        <v>0.5</v>
      </c>
    </row>
    <row r="11" spans="2:20" ht="75" x14ac:dyDescent="0.35">
      <c r="B11" s="8">
        <v>4</v>
      </c>
      <c r="C11" s="3" t="s">
        <v>30</v>
      </c>
      <c r="D11" s="3" t="s">
        <v>31</v>
      </c>
      <c r="E11" s="43"/>
      <c r="F11" s="21" t="s">
        <v>10</v>
      </c>
      <c r="G11" s="15" t="s">
        <v>33</v>
      </c>
      <c r="H11" s="16" t="s">
        <v>32</v>
      </c>
      <c r="I11" s="7" t="s">
        <v>34</v>
      </c>
      <c r="J11" s="16" t="s">
        <v>32</v>
      </c>
      <c r="K11" s="14"/>
      <c r="L11" s="14"/>
      <c r="M11" s="22" t="s">
        <v>114</v>
      </c>
      <c r="N11" s="39"/>
      <c r="O11" s="29">
        <f t="shared" si="0"/>
        <v>2</v>
      </c>
      <c r="P11" s="29">
        <v>2</v>
      </c>
      <c r="Q11" s="30" t="s">
        <v>119</v>
      </c>
      <c r="R11" s="31">
        <f t="shared" si="1"/>
        <v>2</v>
      </c>
      <c r="S11" s="33">
        <f t="shared" si="3"/>
        <v>0.10526315789473684</v>
      </c>
      <c r="T11" s="34">
        <f t="shared" si="2"/>
        <v>1</v>
      </c>
    </row>
    <row r="12" spans="2:20" ht="112.5" x14ac:dyDescent="0.35">
      <c r="B12" s="8">
        <v>5</v>
      </c>
      <c r="C12" s="3" t="s">
        <v>35</v>
      </c>
      <c r="D12" s="17" t="s">
        <v>134</v>
      </c>
      <c r="E12" s="43"/>
      <c r="F12" s="21" t="s">
        <v>36</v>
      </c>
      <c r="G12" s="4" t="s">
        <v>10</v>
      </c>
      <c r="H12" s="4" t="s">
        <v>37</v>
      </c>
      <c r="I12" s="14"/>
      <c r="J12" s="11"/>
      <c r="K12" s="11"/>
      <c r="L12" s="11"/>
      <c r="M12" s="22" t="s">
        <v>115</v>
      </c>
      <c r="N12" s="39"/>
      <c r="O12" s="29">
        <f t="shared" si="0"/>
        <v>1</v>
      </c>
      <c r="P12" s="29">
        <v>1</v>
      </c>
      <c r="Q12" s="30" t="s">
        <v>126</v>
      </c>
      <c r="R12" s="31">
        <f t="shared" si="1"/>
        <v>3</v>
      </c>
      <c r="S12" s="33">
        <f t="shared" si="3"/>
        <v>0.15789473684210525</v>
      </c>
      <c r="T12" s="34">
        <f t="shared" si="2"/>
        <v>1</v>
      </c>
    </row>
    <row r="13" spans="2:20" ht="127.5" customHeight="1" x14ac:dyDescent="0.35">
      <c r="B13" s="8">
        <v>6</v>
      </c>
      <c r="C13" s="17" t="s">
        <v>38</v>
      </c>
      <c r="D13" s="3" t="s">
        <v>107</v>
      </c>
      <c r="E13" s="43"/>
      <c r="F13" s="21" t="s">
        <v>10</v>
      </c>
      <c r="G13" s="4" t="s">
        <v>135</v>
      </c>
      <c r="H13" s="6" t="s">
        <v>136</v>
      </c>
      <c r="I13" s="7" t="s">
        <v>39</v>
      </c>
      <c r="J13" s="7" t="s">
        <v>86</v>
      </c>
      <c r="K13" s="11"/>
      <c r="L13" s="11"/>
      <c r="M13" s="22" t="s">
        <v>117</v>
      </c>
      <c r="N13" s="39"/>
      <c r="O13" s="29">
        <f t="shared" si="0"/>
        <v>2</v>
      </c>
      <c r="P13" s="29">
        <v>2</v>
      </c>
      <c r="Q13" s="30" t="s">
        <v>126</v>
      </c>
      <c r="R13" s="31">
        <f t="shared" si="1"/>
        <v>3</v>
      </c>
      <c r="S13" s="33">
        <f t="shared" si="3"/>
        <v>0.15789473684210525</v>
      </c>
      <c r="T13" s="34">
        <f t="shared" si="2"/>
        <v>1</v>
      </c>
    </row>
    <row r="14" spans="2:20" ht="100" x14ac:dyDescent="0.35">
      <c r="B14" s="8">
        <v>7</v>
      </c>
      <c r="C14" s="17" t="s">
        <v>40</v>
      </c>
      <c r="D14" s="3" t="s">
        <v>41</v>
      </c>
      <c r="E14" s="43"/>
      <c r="F14" s="21" t="s">
        <v>10</v>
      </c>
      <c r="G14" s="4" t="s">
        <v>42</v>
      </c>
      <c r="H14" s="4" t="s">
        <v>43</v>
      </c>
      <c r="I14" s="4" t="s">
        <v>44</v>
      </c>
      <c r="J14" s="7" t="s">
        <v>43</v>
      </c>
      <c r="K14" s="11"/>
      <c r="L14" s="11"/>
      <c r="M14" s="22" t="s">
        <v>117</v>
      </c>
      <c r="N14" s="39"/>
      <c r="O14" s="29">
        <f t="shared" si="0"/>
        <v>2</v>
      </c>
      <c r="P14" s="29">
        <v>1</v>
      </c>
      <c r="Q14" s="30" t="s">
        <v>119</v>
      </c>
      <c r="R14" s="31">
        <f t="shared" si="1"/>
        <v>2</v>
      </c>
      <c r="S14" s="33">
        <f t="shared" si="3"/>
        <v>0.10526315789473684</v>
      </c>
      <c r="T14" s="34">
        <f t="shared" si="2"/>
        <v>0.5</v>
      </c>
    </row>
    <row r="15" spans="2:20" ht="150" x14ac:dyDescent="0.35">
      <c r="B15" s="8">
        <v>8</v>
      </c>
      <c r="C15" s="3" t="s">
        <v>45</v>
      </c>
      <c r="D15" s="17" t="s">
        <v>46</v>
      </c>
      <c r="E15" s="43"/>
      <c r="F15" s="21" t="s">
        <v>10</v>
      </c>
      <c r="G15" s="15" t="s">
        <v>91</v>
      </c>
      <c r="H15" s="4" t="s">
        <v>47</v>
      </c>
      <c r="I15" s="4" t="s">
        <v>48</v>
      </c>
      <c r="J15" s="6" t="s">
        <v>49</v>
      </c>
      <c r="K15" s="11"/>
      <c r="L15" s="18"/>
      <c r="M15" s="22" t="s">
        <v>116</v>
      </c>
      <c r="N15" s="39"/>
      <c r="O15" s="29">
        <f t="shared" si="0"/>
        <v>2</v>
      </c>
      <c r="P15" s="29">
        <v>1</v>
      </c>
      <c r="Q15" s="30" t="s">
        <v>119</v>
      </c>
      <c r="R15" s="31">
        <f t="shared" si="1"/>
        <v>2</v>
      </c>
      <c r="S15" s="33">
        <f t="shared" si="3"/>
        <v>0.10526315789473684</v>
      </c>
      <c r="T15" s="34">
        <f t="shared" si="2"/>
        <v>0.5</v>
      </c>
    </row>
    <row r="16" spans="2:20" ht="275" x14ac:dyDescent="0.35">
      <c r="B16" s="8">
        <v>9</v>
      </c>
      <c r="C16" s="3" t="s">
        <v>50</v>
      </c>
      <c r="D16" s="17" t="s">
        <v>51</v>
      </c>
      <c r="E16" s="43"/>
      <c r="F16" s="21" t="s">
        <v>52</v>
      </c>
      <c r="G16" s="4" t="s">
        <v>53</v>
      </c>
      <c r="H16" s="6" t="s">
        <v>87</v>
      </c>
      <c r="I16" s="4" t="s">
        <v>54</v>
      </c>
      <c r="J16" s="4" t="s">
        <v>55</v>
      </c>
      <c r="K16" s="4" t="s">
        <v>56</v>
      </c>
      <c r="L16" s="4" t="s">
        <v>57</v>
      </c>
      <c r="M16" s="22" t="s">
        <v>118</v>
      </c>
      <c r="N16" s="39"/>
      <c r="O16" s="29">
        <f t="shared" si="0"/>
        <v>3</v>
      </c>
      <c r="P16" s="29">
        <v>2</v>
      </c>
      <c r="Q16" s="30" t="s">
        <v>126</v>
      </c>
      <c r="R16" s="31">
        <f t="shared" si="1"/>
        <v>3</v>
      </c>
      <c r="S16" s="33">
        <f t="shared" si="3"/>
        <v>0.15789473684210525</v>
      </c>
      <c r="T16" s="34">
        <f t="shared" si="2"/>
        <v>0.66666666666666663</v>
      </c>
    </row>
    <row r="17" spans="19:19" x14ac:dyDescent="0.35">
      <c r="S17" s="40"/>
    </row>
  </sheetData>
  <mergeCells count="3">
    <mergeCell ref="P1:T1"/>
    <mergeCell ref="C5:C9"/>
    <mergeCell ref="M5:M9"/>
  </mergeCells>
  <dataValidations count="2">
    <dataValidation type="list" allowBlank="1" showInputMessage="1" sqref="Q4:Q16">
      <formula1>"Высокая, Средняя, Низкая"</formula1>
    </dataValidation>
    <dataValidation type="list" allowBlank="1" showInputMessage="1" showErrorMessage="1" sqref="P6:P16 P4">
      <formula1>"0,1,2,3,4"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25"/>
  <sheetViews>
    <sheetView zoomScaleNormal="100" workbookViewId="0">
      <selection activeCell="G40" sqref="G40"/>
    </sheetView>
  </sheetViews>
  <sheetFormatPr defaultColWidth="9.1796875" defaultRowHeight="12.5" outlineLevelRow="1" outlineLevelCol="1" x14ac:dyDescent="0.25"/>
  <cols>
    <col min="1" max="1" width="9.1796875" style="45"/>
    <col min="2" max="2" width="8.81640625" style="45" customWidth="1"/>
    <col min="3" max="3" width="20.54296875" style="45" customWidth="1"/>
    <col min="4" max="7" width="10.453125" style="45" bestFit="1" customWidth="1"/>
    <col min="8" max="8" width="9.1796875" style="45"/>
    <col min="9" max="9" width="9.1796875" style="45" hidden="1" customWidth="1" outlineLevel="1"/>
    <col min="10" max="10" width="9.1796875" style="45" collapsed="1"/>
    <col min="11" max="16384" width="9.1796875" style="45"/>
  </cols>
  <sheetData>
    <row r="2" spans="2:9" outlineLevel="1" x14ac:dyDescent="0.25">
      <c r="D2" s="45">
        <v>0</v>
      </c>
      <c r="E2" s="45">
        <v>1</v>
      </c>
      <c r="F2" s="45">
        <v>2</v>
      </c>
      <c r="G2" s="45">
        <v>3</v>
      </c>
    </row>
    <row r="4" spans="2:9" ht="39" x14ac:dyDescent="0.25">
      <c r="B4" s="47" t="s">
        <v>2</v>
      </c>
      <c r="C4" s="48" t="s">
        <v>131</v>
      </c>
      <c r="D4" s="47" t="s">
        <v>158</v>
      </c>
      <c r="E4" s="47" t="s">
        <v>159</v>
      </c>
      <c r="F4" s="47" t="s">
        <v>160</v>
      </c>
      <c r="G4" s="47" t="s">
        <v>161</v>
      </c>
    </row>
    <row r="5" spans="2:9" ht="13" x14ac:dyDescent="0.3">
      <c r="B5" s="49" t="s">
        <v>66</v>
      </c>
      <c r="C5" s="50"/>
      <c r="D5" s="50"/>
      <c r="E5" s="50"/>
      <c r="F5" s="50"/>
      <c r="G5" s="51"/>
    </row>
    <row r="6" spans="2:9" ht="13" x14ac:dyDescent="0.3">
      <c r="B6" s="52" t="s">
        <v>92</v>
      </c>
      <c r="C6" s="50"/>
      <c r="D6" s="50"/>
      <c r="E6" s="50"/>
      <c r="F6" s="50"/>
      <c r="G6" s="51"/>
    </row>
    <row r="7" spans="2:9" ht="13" x14ac:dyDescent="0.3">
      <c r="B7" s="53">
        <v>1</v>
      </c>
      <c r="C7" s="54" t="s">
        <v>162</v>
      </c>
      <c r="D7" s="54">
        <f>IF($D$2&lt;=I7,$D$2)</f>
        <v>0</v>
      </c>
      <c r="E7" s="54">
        <f>IF($E$2&lt;=I7,$E$2)</f>
        <v>1</v>
      </c>
      <c r="F7" s="54">
        <f>IF($F$2&lt;=I7,$F$2)</f>
        <v>2</v>
      </c>
      <c r="G7" s="54"/>
      <c r="I7" s="31">
        <v>2</v>
      </c>
    </row>
    <row r="8" spans="2:9" ht="13" x14ac:dyDescent="0.3">
      <c r="B8" s="53">
        <v>2</v>
      </c>
      <c r="C8" s="54" t="s">
        <v>162</v>
      </c>
      <c r="D8" s="54">
        <f>IF($D$2&lt;=I8,$D$2)</f>
        <v>0</v>
      </c>
      <c r="E8" s="54">
        <f>IF($E$2&lt;=I8,$E$2)</f>
        <v>1</v>
      </c>
      <c r="F8" s="54">
        <f>IF($F$2&lt;=I8,$F$2)</f>
        <v>2</v>
      </c>
      <c r="G8" s="54">
        <f>IF($G$2&lt;=I8,$G$2)</f>
        <v>3</v>
      </c>
      <c r="I8" s="31">
        <v>3</v>
      </c>
    </row>
    <row r="9" spans="2:9" ht="13" x14ac:dyDescent="0.3">
      <c r="B9" s="53">
        <v>3</v>
      </c>
      <c r="C9" s="55"/>
      <c r="D9" s="55"/>
      <c r="E9" s="55"/>
      <c r="F9" s="55"/>
      <c r="G9" s="55"/>
      <c r="I9" s="56"/>
    </row>
    <row r="10" spans="2:9" ht="13" x14ac:dyDescent="0.3">
      <c r="B10" s="53" t="s">
        <v>69</v>
      </c>
      <c r="C10" s="57" t="s">
        <v>162</v>
      </c>
      <c r="D10" s="57">
        <f>IF($D$2&lt;=I10,$D$2)</f>
        <v>0</v>
      </c>
      <c r="E10" s="57">
        <f>IF($E$2&lt;=I10,$E$2)</f>
        <v>1</v>
      </c>
      <c r="F10" s="57">
        <f>IF($F$2&lt;=I10,$F$2)</f>
        <v>2</v>
      </c>
      <c r="G10" s="57"/>
      <c r="I10" s="58">
        <v>2</v>
      </c>
    </row>
    <row r="11" spans="2:9" ht="13" x14ac:dyDescent="0.3">
      <c r="B11" s="53" t="s">
        <v>70</v>
      </c>
      <c r="C11" s="57" t="s">
        <v>162</v>
      </c>
      <c r="D11" s="57">
        <f>IF($D$2&lt;=I11,$D$2)</f>
        <v>0</v>
      </c>
      <c r="E11" s="57">
        <f>IF($E$2&lt;=I11,$E$2)</f>
        <v>1</v>
      </c>
      <c r="F11" s="57">
        <f>IF($F$2&lt;=I11,$F$2)</f>
        <v>2</v>
      </c>
      <c r="G11" s="57"/>
      <c r="I11" s="58">
        <v>2</v>
      </c>
    </row>
    <row r="12" spans="2:9" ht="13" x14ac:dyDescent="0.3">
      <c r="B12" s="53" t="s">
        <v>71</v>
      </c>
      <c r="C12" s="57" t="s">
        <v>162</v>
      </c>
      <c r="D12" s="57">
        <f>IF($D$2&lt;=I12,$D$2)</f>
        <v>0</v>
      </c>
      <c r="E12" s="57">
        <f>IF($E$2&lt;=I12,$E$2)</f>
        <v>1</v>
      </c>
      <c r="F12" s="57">
        <f>IF($F$2&lt;=I12,$F$2)</f>
        <v>2</v>
      </c>
      <c r="G12" s="57"/>
      <c r="I12" s="58">
        <v>2</v>
      </c>
    </row>
    <row r="13" spans="2:9" ht="13" x14ac:dyDescent="0.3">
      <c r="B13" s="53" t="s">
        <v>72</v>
      </c>
      <c r="C13" s="57" t="s">
        <v>162</v>
      </c>
      <c r="D13" s="57">
        <f>IF($D$2&lt;=I13,$D$2)</f>
        <v>0</v>
      </c>
      <c r="E13" s="57">
        <f>IF($E$2&lt;=I13,$E$2)</f>
        <v>1</v>
      </c>
      <c r="F13" s="57">
        <f>IF($F$2&lt;=I13,$F$2)</f>
        <v>2</v>
      </c>
      <c r="G13" s="57"/>
      <c r="I13" s="58">
        <v>2</v>
      </c>
    </row>
    <row r="14" spans="2:9" ht="13" x14ac:dyDescent="0.3">
      <c r="B14" s="53" t="s">
        <v>73</v>
      </c>
      <c r="C14" s="57" t="s">
        <v>162</v>
      </c>
      <c r="D14" s="57">
        <f>IF($D$2&lt;=I14,$D$2)</f>
        <v>0</v>
      </c>
      <c r="E14" s="57">
        <f>IF($E$2&lt;=I14,$E$2)</f>
        <v>1</v>
      </c>
      <c r="F14" s="57">
        <f>IF($F$2&lt;=I14,$F$2)</f>
        <v>2</v>
      </c>
      <c r="G14" s="57"/>
      <c r="I14" s="58">
        <v>2</v>
      </c>
    </row>
    <row r="15" spans="2:9" ht="13" x14ac:dyDescent="0.3">
      <c r="B15" s="53">
        <v>4</v>
      </c>
      <c r="C15" s="55"/>
      <c r="D15" s="55"/>
      <c r="E15" s="55"/>
      <c r="F15" s="55"/>
      <c r="G15" s="55"/>
      <c r="I15" s="56"/>
    </row>
    <row r="16" spans="2:9" ht="13" x14ac:dyDescent="0.3">
      <c r="B16" s="53" t="s">
        <v>139</v>
      </c>
      <c r="C16" s="57"/>
      <c r="D16" s="57">
        <f>IF($D$2&lt;=I16,$D$2)</f>
        <v>0</v>
      </c>
      <c r="E16" s="57">
        <f>IF($E$2&lt;=I16,$E$2)</f>
        <v>1</v>
      </c>
      <c r="F16" s="57">
        <f>IF($F$2&lt;=I16,$F$2)</f>
        <v>2</v>
      </c>
      <c r="G16" s="57"/>
      <c r="I16" s="58">
        <v>2</v>
      </c>
    </row>
    <row r="17" spans="2:9" ht="13" x14ac:dyDescent="0.3">
      <c r="B17" s="53" t="s">
        <v>140</v>
      </c>
      <c r="C17" s="57" t="s">
        <v>162</v>
      </c>
      <c r="D17" s="57">
        <f>IF($D$2&lt;=I17,$D$2)</f>
        <v>0</v>
      </c>
      <c r="E17" s="57">
        <f>IF($E$2&lt;=I17,$E$2)</f>
        <v>1</v>
      </c>
      <c r="F17" s="57">
        <f>IF($F$2&lt;=I17,$F$2)</f>
        <v>2</v>
      </c>
      <c r="G17" s="57"/>
      <c r="I17" s="58">
        <v>2</v>
      </c>
    </row>
    <row r="18" spans="2:9" ht="13" x14ac:dyDescent="0.3">
      <c r="B18" s="53" t="s">
        <v>141</v>
      </c>
      <c r="C18" s="57" t="s">
        <v>162</v>
      </c>
      <c r="D18" s="57">
        <f>IF($D$2&lt;=I18,$D$2)</f>
        <v>0</v>
      </c>
      <c r="E18" s="57">
        <f>IF($E$2&lt;=I18,$E$2)</f>
        <v>1</v>
      </c>
      <c r="F18" s="57">
        <f>IF($F$2&lt;=I18,$F$2)</f>
        <v>2</v>
      </c>
      <c r="G18" s="57"/>
      <c r="I18" s="58">
        <v>2</v>
      </c>
    </row>
    <row r="19" spans="2:9" ht="13" x14ac:dyDescent="0.3">
      <c r="B19" s="53" t="s">
        <v>142</v>
      </c>
      <c r="C19" s="57" t="s">
        <v>162</v>
      </c>
      <c r="D19" s="57">
        <f>IF($D$2&lt;=I19,$D$2)</f>
        <v>0</v>
      </c>
      <c r="E19" s="57">
        <f>IF($E$2&lt;=I19,$E$2)</f>
        <v>1</v>
      </c>
      <c r="F19" s="57">
        <f>IF($F$2&lt;=I19,$F$2)</f>
        <v>2</v>
      </c>
      <c r="G19" s="57"/>
      <c r="I19" s="58">
        <v>2</v>
      </c>
    </row>
    <row r="20" spans="2:9" ht="13" x14ac:dyDescent="0.3">
      <c r="B20" s="53" t="s">
        <v>143</v>
      </c>
      <c r="C20" s="57" t="s">
        <v>162</v>
      </c>
      <c r="D20" s="57">
        <f>IF($D$2&lt;=I20,$D$2)</f>
        <v>0</v>
      </c>
      <c r="E20" s="57">
        <f>IF($E$2&lt;=I20,$E$2)</f>
        <v>1</v>
      </c>
      <c r="F20" s="57">
        <f>IF($F$2&lt;=I20,$F$2)</f>
        <v>2</v>
      </c>
      <c r="G20" s="57"/>
      <c r="I20" s="58">
        <v>2</v>
      </c>
    </row>
    <row r="21" spans="2:9" ht="13" x14ac:dyDescent="0.3">
      <c r="B21" s="53">
        <v>5</v>
      </c>
      <c r="C21" s="55"/>
      <c r="D21" s="55"/>
      <c r="E21" s="55"/>
      <c r="F21" s="55"/>
      <c r="G21" s="55"/>
      <c r="I21" s="56"/>
    </row>
    <row r="22" spans="2:9" ht="13" x14ac:dyDescent="0.3">
      <c r="B22" s="53" t="s">
        <v>74</v>
      </c>
      <c r="C22" s="57"/>
      <c r="D22" s="57">
        <f t="shared" ref="D22:D29" si="0">IF($D$2&lt;=I22,$D$2)</f>
        <v>0</v>
      </c>
      <c r="E22" s="57">
        <f>IF($E$2&lt;=I22,$E$2)</f>
        <v>1</v>
      </c>
      <c r="F22" s="57"/>
      <c r="G22" s="57"/>
      <c r="I22" s="58">
        <v>1</v>
      </c>
    </row>
    <row r="23" spans="2:9" ht="13" x14ac:dyDescent="0.3">
      <c r="B23" s="53" t="s">
        <v>75</v>
      </c>
      <c r="C23" s="57" t="s">
        <v>162</v>
      </c>
      <c r="D23" s="57">
        <f t="shared" si="0"/>
        <v>0</v>
      </c>
      <c r="E23" s="57">
        <f t="shared" ref="E23:E29" si="1">IF($E$2&lt;=I23,$E$2)</f>
        <v>1</v>
      </c>
      <c r="F23" s="57"/>
      <c r="G23" s="57"/>
      <c r="I23" s="58">
        <v>1</v>
      </c>
    </row>
    <row r="24" spans="2:9" ht="13" x14ac:dyDescent="0.3">
      <c r="B24" s="53" t="s">
        <v>76</v>
      </c>
      <c r="C24" s="57" t="s">
        <v>162</v>
      </c>
      <c r="D24" s="57">
        <f t="shared" si="0"/>
        <v>0</v>
      </c>
      <c r="E24" s="57">
        <f t="shared" si="1"/>
        <v>1</v>
      </c>
      <c r="F24" s="57"/>
      <c r="G24" s="57"/>
      <c r="I24" s="58">
        <v>1</v>
      </c>
    </row>
    <row r="25" spans="2:9" ht="13" x14ac:dyDescent="0.3">
      <c r="B25" s="53" t="s">
        <v>77</v>
      </c>
      <c r="C25" s="57" t="s">
        <v>162</v>
      </c>
      <c r="D25" s="57">
        <f t="shared" si="0"/>
        <v>0</v>
      </c>
      <c r="E25" s="57">
        <f t="shared" si="1"/>
        <v>1</v>
      </c>
      <c r="F25" s="57"/>
      <c r="G25" s="57"/>
      <c r="I25" s="58">
        <v>1</v>
      </c>
    </row>
    <row r="26" spans="2:9" ht="13" x14ac:dyDescent="0.3">
      <c r="B26" s="53">
        <v>6</v>
      </c>
      <c r="C26" s="54"/>
      <c r="D26" s="54">
        <f t="shared" si="0"/>
        <v>0</v>
      </c>
      <c r="E26" s="54">
        <f t="shared" si="1"/>
        <v>1</v>
      </c>
      <c r="F26" s="54">
        <f>IF($F$2&lt;=I26,$F$2)</f>
        <v>2</v>
      </c>
      <c r="G26" s="54">
        <f>IF($G$2&lt;=I26,$G$2)</f>
        <v>3</v>
      </c>
      <c r="I26" s="31">
        <v>3</v>
      </c>
    </row>
    <row r="27" spans="2:9" ht="13" x14ac:dyDescent="0.3">
      <c r="B27" s="53">
        <v>7</v>
      </c>
      <c r="C27" s="54" t="s">
        <v>162</v>
      </c>
      <c r="D27" s="54">
        <f t="shared" si="0"/>
        <v>0</v>
      </c>
      <c r="E27" s="54">
        <f t="shared" si="1"/>
        <v>1</v>
      </c>
      <c r="F27" s="54"/>
      <c r="G27" s="54"/>
      <c r="I27" s="31">
        <v>1</v>
      </c>
    </row>
    <row r="28" spans="2:9" ht="13" x14ac:dyDescent="0.3">
      <c r="B28" s="53">
        <v>8</v>
      </c>
      <c r="C28" s="54" t="s">
        <v>162</v>
      </c>
      <c r="D28" s="54">
        <f t="shared" si="0"/>
        <v>0</v>
      </c>
      <c r="E28" s="54">
        <f t="shared" si="1"/>
        <v>1</v>
      </c>
      <c r="F28" s="54">
        <f>IF($F$2&lt;=I28,$F$2)</f>
        <v>2</v>
      </c>
      <c r="G28" s="54">
        <f>IF($G$2&lt;=I28,$G$2)</f>
        <v>3</v>
      </c>
      <c r="I28" s="31">
        <v>3</v>
      </c>
    </row>
    <row r="29" spans="2:9" ht="13" x14ac:dyDescent="0.3">
      <c r="B29" s="53">
        <v>9</v>
      </c>
      <c r="C29" s="54"/>
      <c r="D29" s="54">
        <f t="shared" si="0"/>
        <v>0</v>
      </c>
      <c r="E29" s="54">
        <f t="shared" si="1"/>
        <v>1</v>
      </c>
      <c r="F29" s="54"/>
      <c r="G29" s="54"/>
      <c r="I29" s="31">
        <v>1</v>
      </c>
    </row>
    <row r="30" spans="2:9" ht="13" x14ac:dyDescent="0.3">
      <c r="B30" s="53">
        <v>10</v>
      </c>
      <c r="C30" s="78"/>
      <c r="D30" s="79" t="s">
        <v>163</v>
      </c>
      <c r="E30" s="80"/>
      <c r="F30" s="80"/>
      <c r="G30" s="80"/>
      <c r="I30" s="77"/>
    </row>
    <row r="31" spans="2:9" ht="13" x14ac:dyDescent="0.3">
      <c r="B31" s="53">
        <v>11</v>
      </c>
      <c r="C31" s="78"/>
      <c r="D31" s="79" t="s">
        <v>163</v>
      </c>
      <c r="E31" s="80"/>
      <c r="F31" s="80"/>
      <c r="G31" s="80"/>
      <c r="I31" s="77"/>
    </row>
    <row r="32" spans="2:9" ht="13" x14ac:dyDescent="0.3">
      <c r="B32" s="53">
        <v>12</v>
      </c>
      <c r="C32" s="78"/>
      <c r="D32" s="79" t="s">
        <v>163</v>
      </c>
      <c r="E32" s="80"/>
      <c r="F32" s="80"/>
      <c r="G32" s="80"/>
      <c r="I32" s="77"/>
    </row>
    <row r="33" spans="2:9" ht="13" x14ac:dyDescent="0.3">
      <c r="B33" s="53">
        <v>13</v>
      </c>
      <c r="C33" s="78"/>
      <c r="D33" s="79" t="s">
        <v>163</v>
      </c>
      <c r="E33" s="80"/>
      <c r="F33" s="80"/>
      <c r="G33" s="80"/>
      <c r="I33" s="77"/>
    </row>
    <row r="34" spans="2:9" ht="13" x14ac:dyDescent="0.25">
      <c r="B34" s="60" t="s">
        <v>147</v>
      </c>
      <c r="C34" s="50"/>
      <c r="D34" s="50"/>
      <c r="E34" s="50"/>
      <c r="F34" s="50"/>
      <c r="G34" s="51"/>
      <c r="I34" s="61"/>
    </row>
    <row r="35" spans="2:9" ht="13" x14ac:dyDescent="0.3">
      <c r="B35" s="62">
        <v>14</v>
      </c>
      <c r="C35" s="54"/>
      <c r="D35" s="54">
        <f>IF($D$2&lt;=I35,$D$2)</f>
        <v>0</v>
      </c>
      <c r="E35" s="54">
        <f>IF($E$2&lt;=I35,$E$2)</f>
        <v>1</v>
      </c>
      <c r="F35" s="54">
        <f>IF($F$2&lt;=I35,$F$2)</f>
        <v>2</v>
      </c>
      <c r="G35" s="54"/>
      <c r="I35" s="31">
        <v>2</v>
      </c>
    </row>
    <row r="36" spans="2:9" ht="13" x14ac:dyDescent="0.3">
      <c r="B36" s="63">
        <v>15</v>
      </c>
      <c r="C36" s="55"/>
      <c r="D36" s="55"/>
      <c r="E36" s="55"/>
      <c r="F36" s="55"/>
      <c r="G36" s="55"/>
      <c r="I36" s="56"/>
    </row>
    <row r="37" spans="2:9" ht="13" x14ac:dyDescent="0.3">
      <c r="B37" s="53" t="s">
        <v>150</v>
      </c>
      <c r="C37" s="64"/>
      <c r="D37" s="64">
        <f t="shared" ref="D37:D43" si="2">IF($D$2&lt;=I37,$D$2)</f>
        <v>0</v>
      </c>
      <c r="E37" s="64">
        <f t="shared" ref="E37:E43" si="3">IF($E$2&lt;=I37,$E$2)</f>
        <v>1</v>
      </c>
      <c r="F37" s="64">
        <f t="shared" ref="F37:F43" si="4">IF($F$2&lt;=I37,$F$2)</f>
        <v>2</v>
      </c>
      <c r="G37" s="64">
        <f t="shared" ref="G37:G43" si="5">IF($G$2&lt;=I37,$G$2)</f>
        <v>3</v>
      </c>
      <c r="I37" s="58">
        <v>3</v>
      </c>
    </row>
    <row r="38" spans="2:9" ht="13" x14ac:dyDescent="0.3">
      <c r="B38" s="53" t="s">
        <v>151</v>
      </c>
      <c r="C38" s="64"/>
      <c r="D38" s="64">
        <f t="shared" si="2"/>
        <v>0</v>
      </c>
      <c r="E38" s="64">
        <f t="shared" si="3"/>
        <v>1</v>
      </c>
      <c r="F38" s="64">
        <f t="shared" si="4"/>
        <v>2</v>
      </c>
      <c r="G38" s="64">
        <f t="shared" si="5"/>
        <v>3</v>
      </c>
      <c r="I38" s="58">
        <v>3</v>
      </c>
    </row>
    <row r="39" spans="2:9" ht="13" x14ac:dyDescent="0.3">
      <c r="B39" s="53" t="s">
        <v>152</v>
      </c>
      <c r="C39" s="64"/>
      <c r="D39" s="64">
        <f t="shared" si="2"/>
        <v>0</v>
      </c>
      <c r="E39" s="64">
        <f t="shared" si="3"/>
        <v>1</v>
      </c>
      <c r="F39" s="64">
        <f t="shared" si="4"/>
        <v>2</v>
      </c>
      <c r="G39" s="64">
        <f t="shared" si="5"/>
        <v>3</v>
      </c>
      <c r="I39" s="58">
        <v>3</v>
      </c>
    </row>
    <row r="40" spans="2:9" ht="13" x14ac:dyDescent="0.3">
      <c r="B40" s="63">
        <v>16</v>
      </c>
      <c r="C40" s="54"/>
      <c r="D40" s="54">
        <f t="shared" si="2"/>
        <v>0</v>
      </c>
      <c r="E40" s="54">
        <f t="shared" si="3"/>
        <v>1</v>
      </c>
      <c r="F40" s="54">
        <f t="shared" si="4"/>
        <v>2</v>
      </c>
      <c r="G40" s="54"/>
      <c r="I40" s="31">
        <v>2</v>
      </c>
    </row>
    <row r="41" spans="2:9" ht="13" x14ac:dyDescent="0.3">
      <c r="B41" s="53">
        <v>17</v>
      </c>
      <c r="C41" s="54"/>
      <c r="D41" s="54">
        <f t="shared" si="2"/>
        <v>0</v>
      </c>
      <c r="E41" s="54">
        <f t="shared" si="3"/>
        <v>1</v>
      </c>
      <c r="F41" s="54">
        <f t="shared" si="4"/>
        <v>2</v>
      </c>
      <c r="G41" s="54"/>
      <c r="I41" s="31">
        <v>2</v>
      </c>
    </row>
    <row r="42" spans="2:9" ht="13" x14ac:dyDescent="0.3">
      <c r="B42" s="63">
        <v>18</v>
      </c>
      <c r="C42" s="54"/>
      <c r="D42" s="54">
        <f t="shared" si="2"/>
        <v>0</v>
      </c>
      <c r="E42" s="54">
        <f t="shared" si="3"/>
        <v>1</v>
      </c>
      <c r="F42" s="54">
        <f t="shared" si="4"/>
        <v>2</v>
      </c>
      <c r="G42" s="54"/>
      <c r="I42" s="31">
        <v>2</v>
      </c>
    </row>
    <row r="43" spans="2:9" ht="13" x14ac:dyDescent="0.3">
      <c r="B43" s="59">
        <v>19</v>
      </c>
      <c r="C43" s="54" t="s">
        <v>162</v>
      </c>
      <c r="D43" s="54">
        <f t="shared" si="2"/>
        <v>0</v>
      </c>
      <c r="E43" s="54">
        <f t="shared" si="3"/>
        <v>1</v>
      </c>
      <c r="F43" s="54">
        <f t="shared" si="4"/>
        <v>2</v>
      </c>
      <c r="G43" s="54">
        <f t="shared" si="5"/>
        <v>3</v>
      </c>
      <c r="I43" s="31">
        <v>3</v>
      </c>
    </row>
    <row r="44" spans="2:9" ht="13" x14ac:dyDescent="0.3">
      <c r="B44" s="53">
        <v>20</v>
      </c>
      <c r="C44" s="78"/>
      <c r="D44" s="79" t="s">
        <v>163</v>
      </c>
      <c r="E44" s="80"/>
      <c r="F44" s="80"/>
      <c r="G44" s="80"/>
      <c r="I44" s="77"/>
    </row>
    <row r="45" spans="2:9" ht="13" x14ac:dyDescent="0.3">
      <c r="B45" s="53">
        <v>21</v>
      </c>
      <c r="C45" s="78"/>
      <c r="D45" s="79" t="s">
        <v>163</v>
      </c>
      <c r="E45" s="80"/>
      <c r="F45" s="80"/>
      <c r="G45" s="80"/>
      <c r="I45" s="77"/>
    </row>
    <row r="46" spans="2:9" ht="13" x14ac:dyDescent="0.3">
      <c r="B46" s="53">
        <v>22</v>
      </c>
      <c r="C46" s="78"/>
      <c r="D46" s="79" t="s">
        <v>163</v>
      </c>
      <c r="E46" s="80"/>
      <c r="F46" s="80"/>
      <c r="G46" s="80"/>
      <c r="I46" s="77"/>
    </row>
    <row r="47" spans="2:9" ht="13" x14ac:dyDescent="0.25">
      <c r="B47" s="65" t="s">
        <v>81</v>
      </c>
      <c r="C47" s="66"/>
      <c r="D47" s="66"/>
      <c r="E47" s="66"/>
      <c r="F47" s="66"/>
      <c r="G47" s="67"/>
      <c r="I47" s="68"/>
    </row>
    <row r="48" spans="2:9" ht="13" x14ac:dyDescent="0.25">
      <c r="B48" s="60" t="s">
        <v>146</v>
      </c>
      <c r="C48" s="50"/>
      <c r="D48" s="50"/>
      <c r="E48" s="50"/>
      <c r="F48" s="50"/>
      <c r="G48" s="51"/>
      <c r="I48" s="68"/>
    </row>
    <row r="49" spans="2:9" ht="13" x14ac:dyDescent="0.3">
      <c r="B49" s="62">
        <v>23</v>
      </c>
      <c r="C49" s="54"/>
      <c r="D49" s="54">
        <f>IF($D$2&lt;=I49,$D$2)</f>
        <v>0</v>
      </c>
      <c r="E49" s="54">
        <f>IF($E$2&lt;=I49,$E$2)</f>
        <v>1</v>
      </c>
      <c r="F49" s="54">
        <f>IF($F$2&lt;=I49,$F$2)</f>
        <v>2</v>
      </c>
      <c r="G49" s="54"/>
      <c r="I49" s="31">
        <v>2</v>
      </c>
    </row>
    <row r="50" spans="2:9" ht="13" x14ac:dyDescent="0.3">
      <c r="B50" s="63">
        <v>24</v>
      </c>
      <c r="C50" s="54"/>
      <c r="D50" s="54">
        <f>IF($D$2&lt;=I50,$D$2)</f>
        <v>0</v>
      </c>
      <c r="E50" s="54">
        <f>IF($E$2&lt;=I50,$E$2)</f>
        <v>1</v>
      </c>
      <c r="F50" s="54">
        <f>IF($F$2&lt;=I50,$F$2)</f>
        <v>2</v>
      </c>
      <c r="G50" s="54">
        <f>IF($G$2&lt;=I50,$G$2)</f>
        <v>3</v>
      </c>
      <c r="I50" s="31">
        <v>3</v>
      </c>
    </row>
    <row r="51" spans="2:9" ht="13" x14ac:dyDescent="0.3">
      <c r="B51" s="63">
        <v>25</v>
      </c>
      <c r="C51" s="54"/>
      <c r="D51" s="54">
        <f>IF($D$2&lt;=I51,$D$2)</f>
        <v>0</v>
      </c>
      <c r="E51" s="54">
        <f>IF($E$2&lt;=I51,$E$2)</f>
        <v>1</v>
      </c>
      <c r="F51" s="54">
        <f>IF($F$2&lt;=I51,$F$2)</f>
        <v>2</v>
      </c>
      <c r="G51" s="54"/>
      <c r="I51" s="31">
        <v>2</v>
      </c>
    </row>
    <row r="52" spans="2:9" ht="13" x14ac:dyDescent="0.3">
      <c r="B52" s="63">
        <v>26</v>
      </c>
      <c r="C52" s="54"/>
      <c r="D52" s="54">
        <f>IF($D$2&lt;=I52,$D$2)</f>
        <v>0</v>
      </c>
      <c r="E52" s="54">
        <f>IF($E$2&lt;=I52,$E$2)</f>
        <v>1</v>
      </c>
      <c r="F52" s="54">
        <f>IF($F$2&lt;=I52,$F$2)</f>
        <v>2</v>
      </c>
      <c r="G52" s="54"/>
      <c r="I52" s="31">
        <v>2</v>
      </c>
    </row>
    <row r="53" spans="2:9" ht="13" x14ac:dyDescent="0.3">
      <c r="B53" s="63">
        <v>27</v>
      </c>
      <c r="C53" s="55"/>
      <c r="D53" s="55"/>
      <c r="E53" s="55"/>
      <c r="F53" s="55"/>
      <c r="G53" s="55"/>
      <c r="I53" s="56"/>
    </row>
    <row r="54" spans="2:9" ht="13" x14ac:dyDescent="0.3">
      <c r="B54" s="53" t="s">
        <v>153</v>
      </c>
      <c r="C54" s="57"/>
      <c r="D54" s="57">
        <f>IF($D$2&lt;=I54,$D$2)</f>
        <v>0</v>
      </c>
      <c r="E54" s="57">
        <f>IF($E$2&lt;=I54,$E$2)</f>
        <v>1</v>
      </c>
      <c r="F54" s="57">
        <f>IF($F$2&lt;=I54,$F$2)</f>
        <v>2</v>
      </c>
      <c r="G54" s="57">
        <f>IF($G$2&lt;=I54,$G$2)</f>
        <v>3</v>
      </c>
      <c r="I54" s="58">
        <v>3</v>
      </c>
    </row>
    <row r="55" spans="2:9" ht="13" x14ac:dyDescent="0.3">
      <c r="B55" s="53" t="s">
        <v>154</v>
      </c>
      <c r="C55" s="57" t="s">
        <v>162</v>
      </c>
      <c r="D55" s="57">
        <f>IF($D$2&lt;=I55,$D$2)</f>
        <v>0</v>
      </c>
      <c r="E55" s="57">
        <f>IF($E$2&lt;=I55,$E$2)</f>
        <v>1</v>
      </c>
      <c r="F55" s="57">
        <f>IF($F$2&lt;=I55,$F$2)</f>
        <v>2</v>
      </c>
      <c r="G55" s="57"/>
      <c r="I55" s="58">
        <v>2</v>
      </c>
    </row>
    <row r="56" spans="2:9" ht="13" x14ac:dyDescent="0.3">
      <c r="B56" s="63">
        <v>28</v>
      </c>
      <c r="C56" s="55"/>
      <c r="D56" s="55"/>
      <c r="E56" s="55"/>
      <c r="F56" s="55"/>
      <c r="G56" s="55"/>
      <c r="I56" s="56"/>
    </row>
    <row r="57" spans="2:9" ht="13" x14ac:dyDescent="0.3">
      <c r="B57" s="53" t="s">
        <v>144</v>
      </c>
      <c r="C57" s="57"/>
      <c r="D57" s="57">
        <f t="shared" ref="D57:D63" si="6">IF($D$2&lt;=I57,$D$2)</f>
        <v>0</v>
      </c>
      <c r="E57" s="57">
        <f t="shared" ref="E57:E63" si="7">IF($E$2&lt;=I57,$E$2)</f>
        <v>1</v>
      </c>
      <c r="F57" s="57">
        <f t="shared" ref="F57:F62" si="8">IF($F$2&lt;=I57,$F$2)</f>
        <v>2</v>
      </c>
      <c r="G57" s="57">
        <f>IF($G$2&lt;=I57,$G$2)</f>
        <v>3</v>
      </c>
      <c r="I57" s="58">
        <v>3</v>
      </c>
    </row>
    <row r="58" spans="2:9" ht="13" x14ac:dyDescent="0.3">
      <c r="B58" s="53" t="s">
        <v>145</v>
      </c>
      <c r="C58" s="57"/>
      <c r="D58" s="57">
        <f t="shared" si="6"/>
        <v>0</v>
      </c>
      <c r="E58" s="57">
        <f t="shared" si="7"/>
        <v>1</v>
      </c>
      <c r="F58" s="57">
        <f t="shared" si="8"/>
        <v>2</v>
      </c>
      <c r="G58" s="57">
        <f>IF($G$2&lt;=I58,$G$2)</f>
        <v>3</v>
      </c>
      <c r="I58" s="58">
        <v>3</v>
      </c>
    </row>
    <row r="59" spans="2:9" ht="13" x14ac:dyDescent="0.3">
      <c r="B59" s="63">
        <v>29</v>
      </c>
      <c r="C59" s="54"/>
      <c r="D59" s="54">
        <f t="shared" si="6"/>
        <v>0</v>
      </c>
      <c r="E59" s="54">
        <f t="shared" si="7"/>
        <v>1</v>
      </c>
      <c r="F59" s="54">
        <f t="shared" si="8"/>
        <v>2</v>
      </c>
      <c r="G59" s="54"/>
      <c r="I59" s="31">
        <v>2</v>
      </c>
    </row>
    <row r="60" spans="2:9" ht="13" x14ac:dyDescent="0.3">
      <c r="B60" s="63">
        <v>30</v>
      </c>
      <c r="C60" s="54"/>
      <c r="D60" s="54">
        <f t="shared" si="6"/>
        <v>0</v>
      </c>
      <c r="E60" s="54">
        <f t="shared" si="7"/>
        <v>1</v>
      </c>
      <c r="F60" s="54">
        <f t="shared" si="8"/>
        <v>2</v>
      </c>
      <c r="G60" s="54"/>
      <c r="I60" s="31">
        <v>2</v>
      </c>
    </row>
    <row r="61" spans="2:9" ht="13" x14ac:dyDescent="0.3">
      <c r="B61" s="63">
        <v>31</v>
      </c>
      <c r="C61" s="54" t="s">
        <v>162</v>
      </c>
      <c r="D61" s="54">
        <f t="shared" si="6"/>
        <v>0</v>
      </c>
      <c r="E61" s="54">
        <f t="shared" si="7"/>
        <v>1</v>
      </c>
      <c r="F61" s="54">
        <f t="shared" si="8"/>
        <v>2</v>
      </c>
      <c r="G61" s="54"/>
      <c r="I61" s="31">
        <v>2</v>
      </c>
    </row>
    <row r="62" spans="2:9" ht="13" x14ac:dyDescent="0.3">
      <c r="B62" s="63">
        <v>32</v>
      </c>
      <c r="C62" s="54" t="s">
        <v>162</v>
      </c>
      <c r="D62" s="54">
        <f t="shared" si="6"/>
        <v>0</v>
      </c>
      <c r="E62" s="54">
        <f t="shared" si="7"/>
        <v>1</v>
      </c>
      <c r="F62" s="54">
        <f t="shared" si="8"/>
        <v>2</v>
      </c>
      <c r="G62" s="54"/>
      <c r="I62" s="31">
        <v>2</v>
      </c>
    </row>
    <row r="63" spans="2:9" ht="13" x14ac:dyDescent="0.3">
      <c r="B63" s="69">
        <v>33</v>
      </c>
      <c r="C63" s="54"/>
      <c r="D63" s="54">
        <f t="shared" si="6"/>
        <v>0</v>
      </c>
      <c r="E63" s="54">
        <f t="shared" si="7"/>
        <v>1</v>
      </c>
      <c r="F63" s="54"/>
      <c r="G63" s="54"/>
      <c r="I63" s="31">
        <v>1</v>
      </c>
    </row>
    <row r="64" spans="2:9" ht="13" x14ac:dyDescent="0.3">
      <c r="B64" s="63">
        <v>34</v>
      </c>
      <c r="C64" s="78"/>
      <c r="D64" s="79" t="s">
        <v>163</v>
      </c>
      <c r="E64" s="80"/>
      <c r="F64" s="80"/>
      <c r="G64" s="80"/>
      <c r="I64" s="77"/>
    </row>
    <row r="65" spans="2:9" ht="13" x14ac:dyDescent="0.3">
      <c r="B65" s="63">
        <v>35</v>
      </c>
      <c r="C65" s="78"/>
      <c r="D65" s="79" t="s">
        <v>163</v>
      </c>
      <c r="E65" s="80"/>
      <c r="F65" s="80"/>
      <c r="G65" s="80"/>
      <c r="I65" s="77"/>
    </row>
    <row r="66" spans="2:9" ht="13" x14ac:dyDescent="0.25">
      <c r="B66" s="60" t="s">
        <v>84</v>
      </c>
      <c r="C66" s="50"/>
      <c r="D66" s="50"/>
      <c r="E66" s="50"/>
      <c r="F66" s="50"/>
      <c r="G66" s="51"/>
      <c r="I66" s="68"/>
    </row>
    <row r="67" spans="2:9" ht="13" x14ac:dyDescent="0.3">
      <c r="B67" s="62">
        <v>36</v>
      </c>
      <c r="C67" s="54"/>
      <c r="D67" s="54">
        <f>IF($D$2&lt;=I67,$D$2)</f>
        <v>0</v>
      </c>
      <c r="E67" s="54">
        <f>IF($E$2&lt;=I67,$E$2)</f>
        <v>1</v>
      </c>
      <c r="F67" s="54">
        <f>IF($F$2&lt;=I67,$F$2)</f>
        <v>2</v>
      </c>
      <c r="G67" s="54"/>
      <c r="I67" s="31">
        <v>2</v>
      </c>
    </row>
    <row r="68" spans="2:9" ht="13" x14ac:dyDescent="0.3">
      <c r="B68" s="53">
        <v>37</v>
      </c>
      <c r="C68" s="55"/>
      <c r="D68" s="55"/>
      <c r="E68" s="55"/>
      <c r="F68" s="55"/>
      <c r="G68" s="55"/>
      <c r="I68" s="56"/>
    </row>
    <row r="69" spans="2:9" ht="13" x14ac:dyDescent="0.3">
      <c r="B69" s="53" t="s">
        <v>164</v>
      </c>
      <c r="C69" s="57"/>
      <c r="D69" s="57">
        <f t="shared" ref="D69:D74" si="9">IF($D$2&lt;=I69,$D$2)</f>
        <v>0</v>
      </c>
      <c r="E69" s="57">
        <f t="shared" ref="E69:E74" si="10">IF($E$2&lt;=I69,$E$2)</f>
        <v>1</v>
      </c>
      <c r="F69" s="57"/>
      <c r="G69" s="57"/>
      <c r="I69" s="58">
        <v>1</v>
      </c>
    </row>
    <row r="70" spans="2:9" ht="13" x14ac:dyDescent="0.3">
      <c r="B70" s="53" t="s">
        <v>165</v>
      </c>
      <c r="C70" s="57"/>
      <c r="D70" s="57">
        <f t="shared" si="9"/>
        <v>0</v>
      </c>
      <c r="E70" s="57">
        <f t="shared" si="10"/>
        <v>1</v>
      </c>
      <c r="F70" s="57"/>
      <c r="G70" s="57"/>
      <c r="I70" s="58">
        <v>1</v>
      </c>
    </row>
    <row r="71" spans="2:9" ht="13" x14ac:dyDescent="0.3">
      <c r="B71" s="53" t="s">
        <v>166</v>
      </c>
      <c r="C71" s="57"/>
      <c r="D71" s="57">
        <f t="shared" si="9"/>
        <v>0</v>
      </c>
      <c r="E71" s="57">
        <f t="shared" si="10"/>
        <v>1</v>
      </c>
      <c r="F71" s="57"/>
      <c r="G71" s="57"/>
      <c r="I71" s="58">
        <v>1</v>
      </c>
    </row>
    <row r="72" spans="2:9" ht="13" x14ac:dyDescent="0.3">
      <c r="B72" s="53" t="s">
        <v>167</v>
      </c>
      <c r="C72" s="57"/>
      <c r="D72" s="57">
        <f t="shared" si="9"/>
        <v>0</v>
      </c>
      <c r="E72" s="57">
        <f t="shared" si="10"/>
        <v>1</v>
      </c>
      <c r="F72" s="57"/>
      <c r="G72" s="57"/>
      <c r="I72" s="58">
        <v>1</v>
      </c>
    </row>
    <row r="73" spans="2:9" ht="13" x14ac:dyDescent="0.3">
      <c r="B73" s="53" t="s">
        <v>168</v>
      </c>
      <c r="C73" s="57"/>
      <c r="D73" s="57">
        <f t="shared" si="9"/>
        <v>0</v>
      </c>
      <c r="E73" s="57">
        <f t="shared" si="10"/>
        <v>1</v>
      </c>
      <c r="F73" s="57"/>
      <c r="G73" s="57"/>
      <c r="I73" s="58">
        <v>1</v>
      </c>
    </row>
    <row r="74" spans="2:9" ht="13" x14ac:dyDescent="0.3">
      <c r="B74" s="63">
        <v>38</v>
      </c>
      <c r="C74" s="54"/>
      <c r="D74" s="54">
        <f t="shared" si="9"/>
        <v>0</v>
      </c>
      <c r="E74" s="54">
        <f t="shared" si="10"/>
        <v>1</v>
      </c>
      <c r="F74" s="54">
        <f>IF($F$2&lt;=I74,$F$2)</f>
        <v>2</v>
      </c>
      <c r="G74" s="54"/>
      <c r="I74" s="31">
        <v>2</v>
      </c>
    </row>
    <row r="75" spans="2:9" ht="13" x14ac:dyDescent="0.3">
      <c r="B75" s="63">
        <v>39</v>
      </c>
      <c r="C75" s="55"/>
      <c r="D75" s="55"/>
      <c r="E75" s="55"/>
      <c r="F75" s="55"/>
      <c r="G75" s="55"/>
      <c r="I75" s="56"/>
    </row>
    <row r="76" spans="2:9" ht="13" x14ac:dyDescent="0.3">
      <c r="B76" s="70" t="s">
        <v>156</v>
      </c>
      <c r="C76" s="57"/>
      <c r="D76" s="57">
        <f>IF($D$2&lt;=I76,$D$2)</f>
        <v>0</v>
      </c>
      <c r="E76" s="57">
        <f>IF($E$2&lt;=I76,$E$2)</f>
        <v>1</v>
      </c>
      <c r="F76" s="57"/>
      <c r="G76" s="57"/>
      <c r="I76" s="58">
        <v>1</v>
      </c>
    </row>
    <row r="77" spans="2:9" ht="13" x14ac:dyDescent="0.3">
      <c r="B77" s="53" t="s">
        <v>157</v>
      </c>
      <c r="C77" s="57"/>
      <c r="D77" s="57">
        <f>IF($D$2&lt;=I77,$D$2)</f>
        <v>0</v>
      </c>
      <c r="E77" s="57">
        <f>IF($E$2&lt;=I77,$E$2)</f>
        <v>1</v>
      </c>
      <c r="F77" s="57"/>
      <c r="G77" s="57"/>
      <c r="I77" s="58">
        <v>1</v>
      </c>
    </row>
    <row r="78" spans="2:9" ht="13" x14ac:dyDescent="0.3">
      <c r="B78" s="81" t="s">
        <v>169</v>
      </c>
      <c r="C78" s="55"/>
      <c r="D78" s="55"/>
      <c r="E78" s="55"/>
      <c r="F78" s="55"/>
      <c r="G78" s="55"/>
      <c r="I78" s="56"/>
    </row>
    <row r="79" spans="2:9" ht="13" x14ac:dyDescent="0.3">
      <c r="B79" s="53" t="s">
        <v>155</v>
      </c>
      <c r="C79" s="57"/>
      <c r="D79" s="57">
        <f>IF($D$2&lt;=I79,$D$2)</f>
        <v>0</v>
      </c>
      <c r="E79" s="57">
        <f>IF($E$2&lt;=I79,$E$2)</f>
        <v>1</v>
      </c>
      <c r="F79" s="57"/>
      <c r="G79" s="57"/>
      <c r="I79" s="58">
        <v>1</v>
      </c>
    </row>
    <row r="80" spans="2:9" ht="13" x14ac:dyDescent="0.3">
      <c r="B80" s="53" t="s">
        <v>170</v>
      </c>
      <c r="C80" s="57"/>
      <c r="D80" s="57">
        <f>IF($D$2&lt;=I80,$D$2)</f>
        <v>0</v>
      </c>
      <c r="E80" s="57">
        <f>IF($E$2&lt;=I80,$E$2)</f>
        <v>1</v>
      </c>
      <c r="F80" s="57"/>
      <c r="G80" s="57"/>
      <c r="I80" s="58">
        <v>1</v>
      </c>
    </row>
    <row r="81" spans="2:9" ht="13" x14ac:dyDescent="0.3">
      <c r="B81" s="53">
        <v>41</v>
      </c>
      <c r="C81" s="54" t="s">
        <v>162</v>
      </c>
      <c r="D81" s="54">
        <f>IF($D$2&lt;=I81,$D$2)</f>
        <v>0</v>
      </c>
      <c r="E81" s="54">
        <f>IF($E$2&lt;=I81,$E$2)</f>
        <v>1</v>
      </c>
      <c r="F81" s="54"/>
      <c r="G81" s="54"/>
      <c r="I81" s="31">
        <v>1</v>
      </c>
    </row>
    <row r="82" spans="2:9" ht="13" x14ac:dyDescent="0.3">
      <c r="B82" s="59">
        <v>42</v>
      </c>
      <c r="C82" s="54"/>
      <c r="D82" s="54">
        <f>IF($D$2&lt;=I82,$D$2)</f>
        <v>0</v>
      </c>
      <c r="E82" s="54">
        <f>IF($E$2&lt;=I82,$E$2)</f>
        <v>1</v>
      </c>
      <c r="F82" s="54"/>
      <c r="G82" s="54"/>
      <c r="I82" s="71">
        <v>1</v>
      </c>
    </row>
    <row r="83" spans="2:9" ht="13" x14ac:dyDescent="0.25">
      <c r="B83" s="60" t="s">
        <v>88</v>
      </c>
      <c r="C83" s="50"/>
      <c r="D83" s="50"/>
      <c r="E83" s="50"/>
      <c r="F83" s="50"/>
      <c r="G83" s="51"/>
      <c r="I83" s="68"/>
    </row>
    <row r="84" spans="2:9" ht="13" x14ac:dyDescent="0.3">
      <c r="B84" s="72">
        <v>43</v>
      </c>
      <c r="C84" s="54"/>
      <c r="D84" s="54">
        <f>IF($D$2&lt;=I84,$D$2)</f>
        <v>0</v>
      </c>
      <c r="E84" s="54">
        <f>IF($E$2&lt;=I84,$E$2)</f>
        <v>1</v>
      </c>
      <c r="F84" s="54">
        <f>IF($F$2&lt;=I84,$F$2)</f>
        <v>2</v>
      </c>
      <c r="G84" s="54"/>
      <c r="I84" s="71">
        <v>2</v>
      </c>
    </row>
    <row r="85" spans="2:9" ht="13" x14ac:dyDescent="0.3">
      <c r="B85" s="53">
        <v>44</v>
      </c>
      <c r="C85" s="54"/>
      <c r="D85" s="54">
        <f>IF($D$2&lt;=I85,$D$2)</f>
        <v>0</v>
      </c>
      <c r="E85" s="54">
        <f>IF($E$2&lt;=I85,$E$2)</f>
        <v>1</v>
      </c>
      <c r="F85" s="54">
        <f>IF($F$2&lt;=I85,$F$2)</f>
        <v>2</v>
      </c>
      <c r="G85" s="54"/>
      <c r="I85" s="71">
        <v>2</v>
      </c>
    </row>
    <row r="86" spans="2:9" ht="13" x14ac:dyDescent="0.3">
      <c r="B86" s="63">
        <v>45</v>
      </c>
      <c r="C86" s="54"/>
      <c r="D86" s="54">
        <f>IF($D$2&lt;=I86,$D$2)</f>
        <v>0</v>
      </c>
      <c r="E86" s="54">
        <f>IF($E$2&lt;=I86,$E$2)</f>
        <v>1</v>
      </c>
      <c r="F86" s="54"/>
      <c r="G86" s="54"/>
      <c r="I86" s="31">
        <v>1</v>
      </c>
    </row>
    <row r="87" spans="2:9" ht="13" x14ac:dyDescent="0.3">
      <c r="B87" s="69">
        <v>46</v>
      </c>
      <c r="C87" s="54"/>
      <c r="D87" s="54">
        <f>IF($D$2&lt;=I87,$D$2)</f>
        <v>0</v>
      </c>
      <c r="E87" s="54">
        <f>IF($E$2&lt;=I87,$E$2)</f>
        <v>1</v>
      </c>
      <c r="F87" s="54">
        <f>IF($F$2&lt;=I87,$F$2)</f>
        <v>2</v>
      </c>
      <c r="G87" s="54"/>
      <c r="I87" s="31">
        <v>2</v>
      </c>
    </row>
    <row r="88" spans="2:9" ht="13" x14ac:dyDescent="0.3">
      <c r="B88" s="63">
        <v>47</v>
      </c>
      <c r="C88" s="78"/>
      <c r="D88" s="79" t="s">
        <v>163</v>
      </c>
      <c r="E88" s="80"/>
      <c r="F88" s="80"/>
      <c r="G88" s="80"/>
      <c r="I88" s="31"/>
    </row>
    <row r="89" spans="2:9" ht="13" x14ac:dyDescent="0.3">
      <c r="B89" s="63">
        <v>48</v>
      </c>
      <c r="C89" s="78"/>
      <c r="D89" s="79" t="s">
        <v>163</v>
      </c>
      <c r="E89" s="80"/>
      <c r="F89" s="80"/>
      <c r="G89" s="80"/>
      <c r="I89" s="31"/>
    </row>
    <row r="90" spans="2:9" ht="13" x14ac:dyDescent="0.25">
      <c r="B90" s="60" t="s">
        <v>149</v>
      </c>
      <c r="C90" s="50"/>
      <c r="D90" s="50"/>
      <c r="E90" s="50"/>
      <c r="F90" s="50"/>
      <c r="G90" s="51"/>
      <c r="I90" s="68"/>
    </row>
    <row r="91" spans="2:9" ht="13" x14ac:dyDescent="0.3">
      <c r="B91" s="72">
        <v>49</v>
      </c>
      <c r="C91" s="55"/>
      <c r="D91" s="55"/>
      <c r="E91" s="55"/>
      <c r="F91" s="55"/>
      <c r="G91" s="55"/>
      <c r="I91" s="55"/>
    </row>
    <row r="92" spans="2:9" ht="13" x14ac:dyDescent="0.3">
      <c r="B92" s="53" t="s">
        <v>171</v>
      </c>
      <c r="C92" s="73"/>
      <c r="D92" s="57">
        <f t="shared" ref="D92:D98" si="11">IF($D$2&lt;=I92,$D$2)</f>
        <v>0</v>
      </c>
      <c r="E92" s="57">
        <f t="shared" ref="E92:E98" si="12">IF($E$2&lt;=I92,$E$2)</f>
        <v>1</v>
      </c>
      <c r="F92" s="57">
        <f t="shared" ref="F92:F98" si="13">IF($F$2&lt;=I92,$F$2)</f>
        <v>2</v>
      </c>
      <c r="G92" s="57"/>
      <c r="I92" s="74">
        <v>2</v>
      </c>
    </row>
    <row r="93" spans="2:9" ht="13" x14ac:dyDescent="0.3">
      <c r="B93" s="53" t="s">
        <v>172</v>
      </c>
      <c r="C93" s="73"/>
      <c r="D93" s="57">
        <f t="shared" si="11"/>
        <v>0</v>
      </c>
      <c r="E93" s="57">
        <f t="shared" si="12"/>
        <v>1</v>
      </c>
      <c r="F93" s="57">
        <f t="shared" si="13"/>
        <v>2</v>
      </c>
      <c r="G93" s="57"/>
      <c r="I93" s="74">
        <v>2</v>
      </c>
    </row>
    <row r="94" spans="2:9" ht="13" x14ac:dyDescent="0.3">
      <c r="B94" s="53" t="s">
        <v>173</v>
      </c>
      <c r="C94" s="73"/>
      <c r="D94" s="57">
        <f t="shared" si="11"/>
        <v>0</v>
      </c>
      <c r="E94" s="57">
        <f t="shared" si="12"/>
        <v>1</v>
      </c>
      <c r="F94" s="57">
        <f t="shared" si="13"/>
        <v>2</v>
      </c>
      <c r="G94" s="57"/>
      <c r="I94" s="74">
        <v>2</v>
      </c>
    </row>
    <row r="95" spans="2:9" ht="13" x14ac:dyDescent="0.3">
      <c r="B95" s="53">
        <v>50</v>
      </c>
      <c r="C95" s="46"/>
      <c r="D95" s="54">
        <f t="shared" si="11"/>
        <v>0</v>
      </c>
      <c r="E95" s="54">
        <f t="shared" si="12"/>
        <v>1</v>
      </c>
      <c r="F95" s="54"/>
      <c r="G95" s="54"/>
      <c r="I95" s="71">
        <v>1</v>
      </c>
    </row>
    <row r="96" spans="2:9" ht="13" x14ac:dyDescent="0.3">
      <c r="B96" s="63">
        <v>51</v>
      </c>
      <c r="C96" s="46"/>
      <c r="D96" s="54">
        <f t="shared" si="11"/>
        <v>0</v>
      </c>
      <c r="E96" s="54">
        <f t="shared" si="12"/>
        <v>1</v>
      </c>
      <c r="F96" s="54">
        <f t="shared" si="13"/>
        <v>2</v>
      </c>
      <c r="G96" s="54"/>
      <c r="I96" s="31">
        <v>2</v>
      </c>
    </row>
    <row r="97" spans="2:9" ht="13" x14ac:dyDescent="0.3">
      <c r="B97" s="63">
        <v>52</v>
      </c>
      <c r="C97" s="46"/>
      <c r="D97" s="54">
        <f t="shared" si="11"/>
        <v>0</v>
      </c>
      <c r="E97" s="54">
        <f t="shared" si="12"/>
        <v>1</v>
      </c>
      <c r="F97" s="54">
        <f t="shared" si="13"/>
        <v>2</v>
      </c>
      <c r="G97" s="54">
        <f>IF($G$2&lt;=I97,$G$2)</f>
        <v>3</v>
      </c>
      <c r="I97" s="31">
        <v>3</v>
      </c>
    </row>
    <row r="98" spans="2:9" ht="13" x14ac:dyDescent="0.3">
      <c r="B98" s="59">
        <v>53</v>
      </c>
      <c r="C98" s="46"/>
      <c r="D98" s="54">
        <f t="shared" si="11"/>
        <v>0</v>
      </c>
      <c r="E98" s="54">
        <f t="shared" si="12"/>
        <v>1</v>
      </c>
      <c r="F98" s="54">
        <f t="shared" si="13"/>
        <v>2</v>
      </c>
      <c r="G98" s="54"/>
      <c r="I98" s="71">
        <v>2</v>
      </c>
    </row>
    <row r="99" spans="2:9" ht="13" x14ac:dyDescent="0.25">
      <c r="B99" s="75" t="s">
        <v>62</v>
      </c>
      <c r="C99" s="66"/>
      <c r="D99" s="66"/>
      <c r="E99" s="66"/>
      <c r="F99" s="66"/>
      <c r="G99" s="67"/>
      <c r="I99" s="68"/>
    </row>
    <row r="100" spans="2:9" ht="13" x14ac:dyDescent="0.25">
      <c r="B100" s="60" t="s">
        <v>93</v>
      </c>
      <c r="C100" s="50"/>
      <c r="D100" s="50"/>
      <c r="E100" s="50"/>
      <c r="F100" s="50"/>
      <c r="G100" s="51"/>
      <c r="I100" s="68"/>
    </row>
    <row r="101" spans="2:9" ht="13" x14ac:dyDescent="0.3">
      <c r="B101" s="62">
        <v>54</v>
      </c>
      <c r="C101" s="54"/>
      <c r="D101" s="54">
        <f>IF($D$2&lt;=I101,$D$2)</f>
        <v>0</v>
      </c>
      <c r="E101" s="54">
        <f>IF($E$2&lt;=I101,$E$2)</f>
        <v>1</v>
      </c>
      <c r="F101" s="54">
        <f>IF($F$2&lt;=I101,$F$2)</f>
        <v>2</v>
      </c>
      <c r="G101" s="54">
        <f>IF($G$2&lt;=I101,$G$2)</f>
        <v>3</v>
      </c>
      <c r="I101" s="31">
        <v>3</v>
      </c>
    </row>
    <row r="102" spans="2:9" ht="13" x14ac:dyDescent="0.3">
      <c r="B102" s="63">
        <v>55</v>
      </c>
      <c r="C102" s="55"/>
      <c r="D102" s="55"/>
      <c r="E102" s="55"/>
      <c r="F102" s="55"/>
      <c r="G102" s="55"/>
      <c r="I102" s="56"/>
    </row>
    <row r="103" spans="2:9" ht="13" x14ac:dyDescent="0.3">
      <c r="B103" s="76" t="s">
        <v>174</v>
      </c>
      <c r="C103" s="57"/>
      <c r="D103" s="57">
        <f t="shared" ref="D103:D113" si="14">IF($D$2&lt;=I103,$D$2)</f>
        <v>0</v>
      </c>
      <c r="E103" s="57">
        <f t="shared" ref="E103:E113" si="15">IF($E$2&lt;=I103,$E$2)</f>
        <v>1</v>
      </c>
      <c r="F103" s="57">
        <f t="shared" ref="F103:F112" si="16">IF($F$2&lt;=I103,$F$2)</f>
        <v>2</v>
      </c>
      <c r="G103" s="57"/>
      <c r="I103" s="58">
        <v>2</v>
      </c>
    </row>
    <row r="104" spans="2:9" ht="13" x14ac:dyDescent="0.3">
      <c r="B104" s="76" t="s">
        <v>175</v>
      </c>
      <c r="C104" s="57"/>
      <c r="D104" s="57">
        <f t="shared" si="14"/>
        <v>0</v>
      </c>
      <c r="E104" s="57">
        <f t="shared" si="15"/>
        <v>1</v>
      </c>
      <c r="F104" s="57">
        <f t="shared" si="16"/>
        <v>2</v>
      </c>
      <c r="G104" s="57"/>
      <c r="I104" s="58">
        <v>2</v>
      </c>
    </row>
    <row r="105" spans="2:9" ht="13" x14ac:dyDescent="0.3">
      <c r="B105" s="76" t="s">
        <v>176</v>
      </c>
      <c r="C105" s="57"/>
      <c r="D105" s="57">
        <f t="shared" si="14"/>
        <v>0</v>
      </c>
      <c r="E105" s="57">
        <f t="shared" si="15"/>
        <v>1</v>
      </c>
      <c r="F105" s="57">
        <f t="shared" si="16"/>
        <v>2</v>
      </c>
      <c r="G105" s="57"/>
      <c r="I105" s="58">
        <v>2</v>
      </c>
    </row>
    <row r="106" spans="2:9" ht="13" x14ac:dyDescent="0.3">
      <c r="B106" s="76" t="s">
        <v>177</v>
      </c>
      <c r="C106" s="57"/>
      <c r="D106" s="57">
        <f t="shared" si="14"/>
        <v>0</v>
      </c>
      <c r="E106" s="57">
        <f t="shared" si="15"/>
        <v>1</v>
      </c>
      <c r="F106" s="57">
        <f t="shared" si="16"/>
        <v>2</v>
      </c>
      <c r="G106" s="57"/>
      <c r="I106" s="58">
        <v>2</v>
      </c>
    </row>
    <row r="107" spans="2:9" ht="13" x14ac:dyDescent="0.3">
      <c r="B107" s="76">
        <v>56</v>
      </c>
      <c r="C107" s="54"/>
      <c r="D107" s="54">
        <f t="shared" si="14"/>
        <v>0</v>
      </c>
      <c r="E107" s="54">
        <f t="shared" si="15"/>
        <v>1</v>
      </c>
      <c r="F107" s="54">
        <f t="shared" si="16"/>
        <v>2</v>
      </c>
      <c r="G107" s="54"/>
      <c r="I107" s="31">
        <v>2</v>
      </c>
    </row>
    <row r="108" spans="2:9" ht="13" x14ac:dyDescent="0.3">
      <c r="B108" s="76">
        <v>57</v>
      </c>
      <c r="C108" s="54"/>
      <c r="D108" s="54">
        <f t="shared" si="14"/>
        <v>0</v>
      </c>
      <c r="E108" s="54">
        <f t="shared" si="15"/>
        <v>1</v>
      </c>
      <c r="F108" s="54">
        <f t="shared" si="16"/>
        <v>2</v>
      </c>
      <c r="G108" s="54"/>
      <c r="I108" s="31">
        <v>2</v>
      </c>
    </row>
    <row r="109" spans="2:9" ht="13" x14ac:dyDescent="0.3">
      <c r="B109" s="76">
        <v>58</v>
      </c>
      <c r="C109" s="54"/>
      <c r="D109" s="54">
        <f t="shared" si="14"/>
        <v>0</v>
      </c>
      <c r="E109" s="54">
        <f t="shared" si="15"/>
        <v>1</v>
      </c>
      <c r="F109" s="54">
        <f t="shared" si="16"/>
        <v>2</v>
      </c>
      <c r="G109" s="54"/>
      <c r="I109" s="31">
        <v>2</v>
      </c>
    </row>
    <row r="110" spans="2:9" ht="13" x14ac:dyDescent="0.3">
      <c r="B110" s="63">
        <v>59</v>
      </c>
      <c r="C110" s="54"/>
      <c r="D110" s="54">
        <f t="shared" si="14"/>
        <v>0</v>
      </c>
      <c r="E110" s="54">
        <f t="shared" si="15"/>
        <v>1</v>
      </c>
      <c r="F110" s="54">
        <f t="shared" si="16"/>
        <v>2</v>
      </c>
      <c r="G110" s="54"/>
      <c r="I110" s="31">
        <v>2</v>
      </c>
    </row>
    <row r="111" spans="2:9" ht="13" x14ac:dyDescent="0.3">
      <c r="B111" s="63">
        <v>60</v>
      </c>
      <c r="C111" s="54"/>
      <c r="D111" s="54">
        <f t="shared" si="14"/>
        <v>0</v>
      </c>
      <c r="E111" s="54">
        <f t="shared" si="15"/>
        <v>1</v>
      </c>
      <c r="F111" s="54">
        <f t="shared" si="16"/>
        <v>2</v>
      </c>
      <c r="G111" s="54"/>
      <c r="I111" s="31">
        <v>2</v>
      </c>
    </row>
    <row r="112" spans="2:9" ht="13" x14ac:dyDescent="0.3">
      <c r="B112" s="63">
        <v>61</v>
      </c>
      <c r="C112" s="54"/>
      <c r="D112" s="54">
        <f t="shared" si="14"/>
        <v>0</v>
      </c>
      <c r="E112" s="54">
        <f t="shared" si="15"/>
        <v>1</v>
      </c>
      <c r="F112" s="54">
        <f t="shared" si="16"/>
        <v>2</v>
      </c>
      <c r="G112" s="54">
        <f>IF($G$2&lt;=I112,$G$2)</f>
        <v>3</v>
      </c>
      <c r="I112" s="31">
        <v>3</v>
      </c>
    </row>
    <row r="113" spans="2:9" ht="13" x14ac:dyDescent="0.3">
      <c r="B113" s="63">
        <v>62</v>
      </c>
      <c r="C113" s="54"/>
      <c r="D113" s="54">
        <f t="shared" si="14"/>
        <v>0</v>
      </c>
      <c r="E113" s="54">
        <f t="shared" si="15"/>
        <v>1</v>
      </c>
      <c r="F113" s="54"/>
      <c r="G113" s="54"/>
      <c r="I113" s="31">
        <v>1</v>
      </c>
    </row>
    <row r="114" spans="2:9" ht="13" x14ac:dyDescent="0.25">
      <c r="B114" s="60" t="s">
        <v>63</v>
      </c>
      <c r="C114" s="50"/>
      <c r="D114" s="50"/>
      <c r="E114" s="50"/>
      <c r="F114" s="50"/>
      <c r="G114" s="51"/>
      <c r="I114" s="68"/>
    </row>
    <row r="115" spans="2:9" ht="13" x14ac:dyDescent="0.3">
      <c r="B115" s="63">
        <v>63</v>
      </c>
      <c r="C115" s="54"/>
      <c r="D115" s="54">
        <f>IF($D$2&lt;=I115,$D$2)</f>
        <v>0</v>
      </c>
      <c r="E115" s="54">
        <f>IF($E$2&lt;=I115,$E$2)</f>
        <v>1</v>
      </c>
      <c r="F115" s="54">
        <f>IF($F$2&lt;=I115,$F$2)</f>
        <v>2</v>
      </c>
      <c r="G115" s="54"/>
      <c r="I115" s="31">
        <v>2</v>
      </c>
    </row>
    <row r="116" spans="2:9" ht="13" x14ac:dyDescent="0.3">
      <c r="B116" s="63">
        <v>64</v>
      </c>
      <c r="C116" s="54"/>
      <c r="D116" s="54">
        <f>IF($D$2&lt;=I116,$D$2)</f>
        <v>0</v>
      </c>
      <c r="E116" s="54">
        <f>IF($E$2&lt;=I116,$E$2)</f>
        <v>1</v>
      </c>
      <c r="F116" s="54">
        <f>IF($F$2&lt;=I116,$F$2)</f>
        <v>2</v>
      </c>
      <c r="G116" s="54">
        <f>IF($G$2&lt;=I116,$G$2)</f>
        <v>3</v>
      </c>
      <c r="I116" s="31">
        <v>3</v>
      </c>
    </row>
    <row r="117" spans="2:9" ht="13" x14ac:dyDescent="0.3">
      <c r="B117" s="63">
        <v>65</v>
      </c>
      <c r="C117" s="54"/>
      <c r="D117" s="54">
        <f>IF($D$2&lt;=I117,$D$2)</f>
        <v>0</v>
      </c>
      <c r="E117" s="54">
        <f>IF($E$2&lt;=I117,$E$2)</f>
        <v>1</v>
      </c>
      <c r="F117" s="54">
        <f>IF($F$2&lt;=I117,$F$2)</f>
        <v>2</v>
      </c>
      <c r="G117" s="54">
        <f>IF($G$2&lt;=I117,$G$2)</f>
        <v>3</v>
      </c>
      <c r="I117" s="31">
        <v>3</v>
      </c>
    </row>
    <row r="118" spans="2:9" ht="13" x14ac:dyDescent="0.3">
      <c r="B118" s="63">
        <v>66</v>
      </c>
      <c r="C118" s="54"/>
      <c r="D118" s="54">
        <f>IF($D$2&lt;=I118,$D$2)</f>
        <v>0</v>
      </c>
      <c r="E118" s="54">
        <f>IF($E$2&lt;=I118,$E$2)</f>
        <v>1</v>
      </c>
      <c r="F118" s="54">
        <f>IF($F$2&lt;=I118,$F$2)</f>
        <v>2</v>
      </c>
      <c r="G118" s="54"/>
      <c r="I118" s="31">
        <v>2</v>
      </c>
    </row>
    <row r="119" spans="2:9" ht="13" x14ac:dyDescent="0.3">
      <c r="B119" s="69">
        <v>67</v>
      </c>
      <c r="C119" s="54"/>
      <c r="D119" s="54">
        <f>IF($D$2&lt;=I119,$D$2)</f>
        <v>0</v>
      </c>
      <c r="E119" s="54">
        <f>IF($E$2&lt;=I119,$E$2)</f>
        <v>1</v>
      </c>
      <c r="F119" s="54"/>
      <c r="G119" s="54"/>
      <c r="I119" s="31">
        <v>1</v>
      </c>
    </row>
    <row r="120" spans="2:9" ht="13" x14ac:dyDescent="0.25">
      <c r="B120" s="60" t="s">
        <v>60</v>
      </c>
      <c r="C120" s="50"/>
      <c r="D120" s="50"/>
      <c r="E120" s="50"/>
      <c r="F120" s="50"/>
      <c r="G120" s="51"/>
      <c r="I120" s="68"/>
    </row>
    <row r="121" spans="2:9" ht="13" x14ac:dyDescent="0.3">
      <c r="B121" s="62">
        <v>68</v>
      </c>
      <c r="C121" s="54"/>
      <c r="D121" s="54">
        <f>IF($D$2&lt;=I121,$D$2)</f>
        <v>0</v>
      </c>
      <c r="E121" s="54">
        <f>IF($E$2&lt;=I121,$E$2)</f>
        <v>1</v>
      </c>
      <c r="F121" s="54">
        <f>IF($F$2&lt;=I121,$F$2)</f>
        <v>2</v>
      </c>
      <c r="G121" s="54">
        <f>IF($G$2&lt;=I121,$G$2)</f>
        <v>3</v>
      </c>
      <c r="I121" s="31">
        <v>3</v>
      </c>
    </row>
    <row r="122" spans="2:9" ht="13" x14ac:dyDescent="0.3">
      <c r="B122" s="63">
        <v>69</v>
      </c>
      <c r="C122" s="54"/>
      <c r="D122" s="54">
        <f>IF($D$2&lt;=I122,$D$2)</f>
        <v>0</v>
      </c>
      <c r="E122" s="54">
        <f>IF($E$2&lt;=I122,$E$2)</f>
        <v>1</v>
      </c>
      <c r="F122" s="54">
        <f>IF($F$2&lt;=I122,$F$2)</f>
        <v>2</v>
      </c>
      <c r="G122" s="54"/>
      <c r="I122" s="31">
        <v>2</v>
      </c>
    </row>
    <row r="123" spans="2:9" ht="13" x14ac:dyDescent="0.3">
      <c r="B123" s="63">
        <v>70</v>
      </c>
      <c r="C123" s="54"/>
      <c r="D123" s="54">
        <f>IF($D$2&lt;=I123,$D$2)</f>
        <v>0</v>
      </c>
      <c r="E123" s="54">
        <f>IF($E$2&lt;=I123,$E$2)</f>
        <v>1</v>
      </c>
      <c r="F123" s="54">
        <f>IF($F$2&lt;=I123,$F$2)</f>
        <v>2</v>
      </c>
      <c r="G123" s="54">
        <f>IF($G$2&lt;=I123,$G$2)</f>
        <v>3</v>
      </c>
      <c r="I123" s="31">
        <v>3</v>
      </c>
    </row>
    <row r="124" spans="2:9" ht="13" x14ac:dyDescent="0.3">
      <c r="B124" s="63">
        <v>71</v>
      </c>
      <c r="C124" s="54"/>
      <c r="D124" s="54">
        <f>IF($D$2&lt;=I124,$D$2)</f>
        <v>0</v>
      </c>
      <c r="E124" s="54">
        <f>IF($E$2&lt;=I124,$E$2)</f>
        <v>1</v>
      </c>
      <c r="F124" s="54">
        <f>IF($F$2&lt;=I124,$F$2)</f>
        <v>2</v>
      </c>
      <c r="G124" s="54"/>
      <c r="I124" s="31">
        <v>2</v>
      </c>
    </row>
    <row r="125" spans="2:9" ht="13" x14ac:dyDescent="0.3">
      <c r="B125" s="63">
        <v>72</v>
      </c>
      <c r="C125" s="54"/>
      <c r="D125" s="54">
        <f>IF($D$2&lt;=I125,$D$2)</f>
        <v>0</v>
      </c>
      <c r="E125" s="54">
        <f>IF($E$2&lt;=I125,$E$2)</f>
        <v>1</v>
      </c>
      <c r="F125" s="54">
        <f>IF($F$2&lt;=I125,$F$2)</f>
        <v>2</v>
      </c>
      <c r="G125" s="54"/>
      <c r="I125" s="3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ESG</vt:lpstr>
      <vt:lpstr>Качество и безопасность продукц</vt:lpstr>
      <vt:lpstr>Пример расчета оценки</vt:lpstr>
      <vt:lpstr>Тех. 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adunaev@kept.ru</dc:creator>
  <cp:lastModifiedBy>Grechkina, Victoriia</cp:lastModifiedBy>
  <dcterms:created xsi:type="dcterms:W3CDTF">2015-06-05T18:17:20Z</dcterms:created>
  <dcterms:modified xsi:type="dcterms:W3CDTF">2025-08-13T14:26:56Z</dcterms:modified>
</cp:coreProperties>
</file>